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<sst xmlns="http://schemas.openxmlformats.org/spreadsheetml/2006/main" count="56" uniqueCount="54">
  <si>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 xml:space="preserve">Отчет о финансово-хозяйственной деятельности МКД </t>
  </si>
  <si>
    <t>за 2015 год</t>
  </si>
  <si>
    <t>ул. Гагарина д.7</t>
  </si>
  <si>
    <t>Общая площадь жилых помещений м2</t>
  </si>
  <si>
    <t>Приватиз.</t>
  </si>
  <si>
    <t>Муницип.</t>
  </si>
  <si>
    <t>Утвержденный тариф</t>
  </si>
  <si>
    <t>с 01.01.15г</t>
  </si>
  <si>
    <t>с 01.09.15г</t>
  </si>
  <si>
    <t>с 01.10.15г</t>
  </si>
  <si>
    <t>с 01.11.15г</t>
  </si>
  <si>
    <t>с 01.01.16г</t>
  </si>
  <si>
    <t xml:space="preserve">на содержание и текущий ремонт 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</si>
  <si>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</si>
  <si>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</si>
  <si>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</si>
  <si>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оборуд.(руб/квартира)</t>
  </si>
  <si>
    <t>Среднегодовой тариф руб/м2 2015г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</si>
  <si>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</si>
  <si>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</si>
  <si>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</si>
  <si>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</si>
  <si>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</si>
  <si>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руб./год</t>
  </si>
  <si>
    <t>Содержание общего имущества и уборка придомовой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</si>
  <si>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</si>
  <si>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</si>
  <si>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Электроизмерительные работы</t>
  </si>
  <si>
    <t xml:space="preserve"> Дезинсекция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</si>
  <si>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</si>
  <si>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</si>
  <si>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песчаной смесью</t>
  </si>
  <si>
    <r>
      <t xml:space="preserve">Цеховые затраты: </t>
    </r>
    <r>
      <rPr>
        <i/>
        <sz val="10"/>
        <rFont val="Arial"/>
        <family val="2"/>
      </rPr>
      <t xml:space="preserve">коммунальные услуги, амортизация здания склада,услуги связи (диспетчер) и т.п. 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</si>
  <si>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</si>
  <si>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</si>
  <si>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</si>
  <si>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>Мотаж электрощита в подвале</t>
  </si>
  <si>
    <t>Смена автоматов</t>
  </si>
  <si>
    <t>Установка счетчика на ОДН</t>
  </si>
  <si>
    <t>Выполнение текущих заявок</t>
  </si>
  <si>
    <t>Текущий ремонт, выполненный сторонними организациями</t>
  </si>
  <si>
    <t>Косметический ремонт подъездов</t>
  </si>
  <si>
    <t>Герметизация панельных швов</t>
  </si>
  <si>
    <t xml:space="preserve">ВДГО </t>
  </si>
  <si>
    <t>Итого</t>
  </si>
  <si>
    <t>Капитальный ремонт</t>
  </si>
  <si>
    <t>Остаток средств на 01.01.2015г.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</si>
  <si>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</si>
  <si>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</si>
  <si>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</si>
  <si>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</si>
  <si>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01.01.2016г.</t>
  </si>
  <si>
    <t>Получено средств по результатам претензионно-исковой работы</t>
  </si>
  <si>
    <t>Задолженность населения на 01.01.2016г.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</si>
</sst>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4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2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4" xfId="0" applyNumberForma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4" xfId="0" applyFont="1" applyBorder="1" applyAlignment="1">
      <alignment/>
    </xf>
    <xf numFmtId="2" fontId="0" fillId="0" borderId="0" xfId="0" applyNumberFormat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2" fontId="3" fillId="0" borderId="11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4" xfId="0" applyFont="1" applyBorder="1" applyAlignment="1">
      <alignment/>
    </xf>
    <xf numFmtId="2" fontId="4" fillId="0" borderId="12" xfId="0" applyNumberFormat="1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4" xfId="0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61"/>
  <sheetViews>
    <sheetView tabSelected="1" workbookViewId="0" topLeftCell="A25">
      <selection activeCell="M29" sqref="M29"/>
    </sheetView>
  </sheetViews>
  <sheetFormatPr defaultColWidth="9.140625" defaultRowHeight="12.75"/>
  <cols>
    <col min="2" max="2" width="15.57421875" style="0" customWidth="1"/>
    <col min="4" max="4" width="11.00390625" style="0" customWidth="1"/>
    <col min="5" max="6" width="9.8515625" style="0" customWidth="1"/>
    <col min="7" max="7" width="12.00390625" style="0" customWidth="1"/>
    <col min="8" max="8" width="12.28125" style="0" hidden="1" customWidth="1"/>
    <col min="9" max="9" width="12.421875" style="0" hidden="1" customWidth="1"/>
    <col min="10" max="10" width="11.421875" style="0" customWidth="1"/>
    <col min="11" max="11" width="11.140625" style="0" customWidth="1"/>
    <col min="12" max="12" width="12.00390625" style="0" customWidth="1"/>
    <col min="13" max="13" width="10.421875" style="0" customWidth="1"/>
  </cols>
  <sheetData>
    <row r="2" spans="1:7" ht="15.75">
      <c r="A2" s="1" t="s">
        <v>0</v>
      </c>
      <c r="B2" s="1"/>
      <c r="C2" s="1"/>
      <c r="D2" s="1"/>
      <c r="E2" s="1"/>
      <c r="F2" s="1"/>
      <c r="G2" s="1"/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12" ht="25.5" customHeight="1">
      <c r="A5" s="3" t="s">
        <v>3</v>
      </c>
      <c r="B5" s="4"/>
      <c r="C5" s="5">
        <f>E5+G5</f>
        <v>2421.6000000000004</v>
      </c>
      <c r="D5" s="6" t="s">
        <v>4</v>
      </c>
      <c r="E5" s="7">
        <v>2210.3</v>
      </c>
      <c r="F5" s="6" t="s">
        <v>5</v>
      </c>
      <c r="G5" s="7">
        <v>211.3</v>
      </c>
      <c r="K5" s="8"/>
      <c r="L5" s="8"/>
    </row>
    <row r="6" spans="1:12" ht="12.75">
      <c r="A6" s="9" t="s">
        <v>6</v>
      </c>
      <c r="B6" s="10"/>
      <c r="C6" s="11"/>
      <c r="D6" s="12" t="s">
        <v>7</v>
      </c>
      <c r="E6" s="13" t="s">
        <v>8</v>
      </c>
      <c r="F6" s="14" t="s">
        <v>9</v>
      </c>
      <c r="G6" s="14" t="s">
        <v>10</v>
      </c>
      <c r="J6" s="15" t="s">
        <v>11</v>
      </c>
      <c r="K6" s="8"/>
      <c r="L6" s="8"/>
    </row>
    <row r="7" spans="1:12" ht="12.75">
      <c r="A7" s="16" t="s">
        <v>12</v>
      </c>
      <c r="B7" s="17"/>
      <c r="C7" s="18"/>
      <c r="D7" s="15">
        <f>D8+D9+D10</f>
        <v>13.969999999999999</v>
      </c>
      <c r="E7" s="19">
        <f>E8+E9+E10</f>
        <v>15.139999999999999</v>
      </c>
      <c r="F7" s="19">
        <f>F8+F9+F10</f>
        <v>15.36</v>
      </c>
      <c r="G7" s="15">
        <f>G8+G9+G10</f>
        <v>15.549999999999999</v>
      </c>
      <c r="J7" s="15">
        <f>J8+J9+J10</f>
        <v>15.139999999999999</v>
      </c>
      <c r="K7" s="20"/>
      <c r="L7" s="20"/>
    </row>
    <row r="8" spans="1:12" ht="12.75">
      <c r="A8" s="21" t="s">
        <v>13</v>
      </c>
      <c r="B8" s="22"/>
      <c r="C8" s="22"/>
      <c r="D8" s="23">
        <v>8.33</v>
      </c>
      <c r="E8" s="24">
        <v>9.28</v>
      </c>
      <c r="F8" s="24">
        <v>9.28</v>
      </c>
      <c r="G8" s="23">
        <v>9.28</v>
      </c>
      <c r="J8" s="23">
        <v>9.28</v>
      </c>
      <c r="K8" s="25"/>
      <c r="L8" s="25"/>
    </row>
    <row r="9" spans="1:12" ht="12.75">
      <c r="A9" s="21" t="s">
        <v>14</v>
      </c>
      <c r="B9" s="22"/>
      <c r="C9" s="22"/>
      <c r="D9" s="23">
        <v>3.71</v>
      </c>
      <c r="E9" s="24">
        <v>3.71</v>
      </c>
      <c r="F9" s="23">
        <v>3.93</v>
      </c>
      <c r="G9" s="23">
        <v>4.12</v>
      </c>
      <c r="J9" s="23">
        <v>3.71</v>
      </c>
      <c r="K9" s="25"/>
      <c r="L9" s="25"/>
    </row>
    <row r="10" spans="1:12" ht="12.75">
      <c r="A10" s="21" t="s">
        <v>15</v>
      </c>
      <c r="B10" s="22"/>
      <c r="C10" s="22"/>
      <c r="D10" s="23">
        <v>1.93</v>
      </c>
      <c r="E10" s="24">
        <v>2.15</v>
      </c>
      <c r="F10" s="24">
        <v>2.15</v>
      </c>
      <c r="G10" s="23">
        <v>2.15</v>
      </c>
      <c r="J10" s="23">
        <v>2.15</v>
      </c>
      <c r="K10" s="25"/>
      <c r="L10" s="25"/>
    </row>
    <row r="11" spans="1:12" ht="12.75">
      <c r="A11" s="26" t="s">
        <v>16</v>
      </c>
      <c r="B11" s="27"/>
      <c r="C11" s="27"/>
      <c r="D11" s="28">
        <v>41.71</v>
      </c>
      <c r="E11" s="28">
        <v>41.71</v>
      </c>
      <c r="F11" s="28">
        <v>41.71</v>
      </c>
      <c r="G11" s="28">
        <v>41.71</v>
      </c>
      <c r="J11" s="28">
        <v>41.71</v>
      </c>
      <c r="K11" s="29"/>
      <c r="L11" s="29"/>
    </row>
    <row r="12" spans="1:12" ht="12.75">
      <c r="A12" s="30" t="s">
        <v>17</v>
      </c>
      <c r="B12" s="31"/>
      <c r="C12" s="31"/>
      <c r="D12" s="31"/>
      <c r="E12" s="31"/>
      <c r="F12" s="31"/>
      <c r="G12" s="28">
        <f>(D7*8+E7+F7+G7*2)/12</f>
        <v>14.446666666666665</v>
      </c>
      <c r="J12" s="29"/>
      <c r="K12" s="29"/>
      <c r="L12" s="29"/>
    </row>
    <row r="13" spans="1:10" ht="12.75">
      <c r="A13" s="32" t="s">
        <v>18</v>
      </c>
      <c r="B13" s="33"/>
      <c r="C13" s="33"/>
      <c r="D13" s="33"/>
      <c r="E13" s="33"/>
      <c r="F13" s="33"/>
      <c r="G13" s="34"/>
      <c r="H13" s="35"/>
      <c r="I13" s="36"/>
      <c r="J13" s="37">
        <v>419925.27</v>
      </c>
    </row>
    <row r="14" spans="1:10" ht="12.75">
      <c r="A14" s="32" t="s">
        <v>19</v>
      </c>
      <c r="B14" s="33"/>
      <c r="C14" s="33"/>
      <c r="D14" s="33"/>
      <c r="E14" s="33"/>
      <c r="F14" s="33"/>
      <c r="G14" s="34"/>
      <c r="H14" s="35"/>
      <c r="I14" s="36"/>
      <c r="J14" s="38">
        <v>418642.59</v>
      </c>
    </row>
    <row r="15" spans="1:10" ht="12.75">
      <c r="A15" s="32" t="s">
        <v>20</v>
      </c>
      <c r="B15" s="33"/>
      <c r="C15" s="33"/>
      <c r="D15" s="33"/>
      <c r="E15" s="33"/>
      <c r="F15" s="33"/>
      <c r="G15" s="34"/>
      <c r="H15" s="39"/>
      <c r="I15" s="40"/>
      <c r="J15" s="37">
        <f>J38</f>
        <v>385791.81</v>
      </c>
    </row>
    <row r="16" spans="1:10" ht="12.75">
      <c r="A16" s="32" t="s">
        <v>21</v>
      </c>
      <c r="B16" s="33"/>
      <c r="C16" s="33"/>
      <c r="D16" s="33"/>
      <c r="E16" s="33"/>
      <c r="F16" s="33"/>
      <c r="G16" s="34"/>
      <c r="H16" s="35"/>
      <c r="I16" s="36"/>
      <c r="J16" s="37">
        <f>(J38-J37)/$C$5/12</f>
        <v>12.438604297434201</v>
      </c>
    </row>
    <row r="17" spans="1:10" ht="15.75">
      <c r="A17" s="41" t="s">
        <v>22</v>
      </c>
      <c r="B17" s="41"/>
      <c r="C17" s="41"/>
      <c r="D17" s="41"/>
      <c r="E17" s="41"/>
      <c r="F17" s="41"/>
      <c r="G17" s="42"/>
      <c r="H17" s="43"/>
      <c r="I17" s="15"/>
      <c r="J17" s="15" t="s">
        <v>23</v>
      </c>
    </row>
    <row r="18" spans="1:12" ht="12.75">
      <c r="A18" s="44" t="s">
        <v>24</v>
      </c>
      <c r="B18" s="44"/>
      <c r="C18" s="44"/>
      <c r="D18" s="44"/>
      <c r="E18" s="44"/>
      <c r="F18" s="44"/>
      <c r="G18" s="44"/>
      <c r="H18" s="35"/>
      <c r="I18" s="36"/>
      <c r="J18" s="38">
        <f>J19+J20+J21+J22+J23+J24+J25+J26+J27</f>
        <v>250178.57</v>
      </c>
      <c r="L18" s="45"/>
    </row>
    <row r="19" spans="1:10" ht="91.5" customHeight="1">
      <c r="A19" s="46" t="s">
        <v>25</v>
      </c>
      <c r="B19" s="47"/>
      <c r="C19" s="47"/>
      <c r="D19" s="47"/>
      <c r="E19" s="47"/>
      <c r="F19" s="47"/>
      <c r="G19" s="48"/>
      <c r="H19" s="35"/>
      <c r="I19" s="36"/>
      <c r="J19" s="14">
        <f>852.57+85778+15264.44+123.91+17156.82</f>
        <v>119175.74000000002</v>
      </c>
    </row>
    <row r="20" spans="1:10" ht="12.75">
      <c r="A20" s="49" t="s">
        <v>26</v>
      </c>
      <c r="B20" s="50"/>
      <c r="C20" s="50"/>
      <c r="D20" s="50"/>
      <c r="E20" s="50"/>
      <c r="F20" s="50"/>
      <c r="G20" s="51"/>
      <c r="H20" s="35"/>
      <c r="I20" s="36"/>
      <c r="J20" s="52">
        <v>648</v>
      </c>
    </row>
    <row r="21" spans="1:10" ht="12.75">
      <c r="A21" s="49" t="s">
        <v>27</v>
      </c>
      <c r="B21" s="50"/>
      <c r="C21" s="50"/>
      <c r="D21" s="50"/>
      <c r="E21" s="50"/>
      <c r="F21" s="50"/>
      <c r="G21" s="51"/>
      <c r="H21" s="35"/>
      <c r="I21" s="36"/>
      <c r="J21" s="14">
        <v>1490.65</v>
      </c>
    </row>
    <row r="22" spans="1:10" ht="12.75">
      <c r="A22" s="49" t="s">
        <v>28</v>
      </c>
      <c r="B22" s="50"/>
      <c r="C22" s="50"/>
      <c r="D22" s="50"/>
      <c r="E22" s="50"/>
      <c r="F22" s="50"/>
      <c r="G22" s="51"/>
      <c r="H22" s="35"/>
      <c r="I22" s="36"/>
      <c r="J22" s="52">
        <v>48.6</v>
      </c>
    </row>
    <row r="23" spans="1:10" ht="12.75">
      <c r="A23" s="53" t="s">
        <v>29</v>
      </c>
      <c r="B23" s="53"/>
      <c r="C23" s="53"/>
      <c r="D23" s="53"/>
      <c r="E23" s="53"/>
      <c r="F23" s="53"/>
      <c r="G23" s="53"/>
      <c r="H23" s="35"/>
      <c r="I23" s="36"/>
      <c r="J23" s="14">
        <v>11472.18</v>
      </c>
    </row>
    <row r="24" spans="1:10" ht="12.75">
      <c r="A24" s="54" t="s">
        <v>30</v>
      </c>
      <c r="B24" s="55"/>
      <c r="C24" s="55"/>
      <c r="D24" s="55"/>
      <c r="E24" s="55"/>
      <c r="F24" s="55"/>
      <c r="G24" s="56"/>
      <c r="H24" s="35"/>
      <c r="I24" s="36"/>
      <c r="J24" s="14">
        <f>1508.84+1113.84</f>
        <v>2622.68</v>
      </c>
    </row>
    <row r="25" spans="1:10" ht="12.75">
      <c r="A25" s="46" t="s">
        <v>31</v>
      </c>
      <c r="B25" s="47"/>
      <c r="C25" s="47"/>
      <c r="D25" s="47"/>
      <c r="E25" s="47"/>
      <c r="F25" s="47"/>
      <c r="G25" s="48"/>
      <c r="H25" s="35"/>
      <c r="I25" s="36"/>
      <c r="J25" s="14">
        <f>777.6+542.08+103.9</f>
        <v>1423.5800000000002</v>
      </c>
    </row>
    <row r="26" spans="1:10" ht="24.75" customHeight="1">
      <c r="A26" s="57" t="s">
        <v>32</v>
      </c>
      <c r="B26" s="58"/>
      <c r="C26" s="58"/>
      <c r="D26" s="58"/>
      <c r="E26" s="58"/>
      <c r="F26" s="58"/>
      <c r="G26" s="59"/>
      <c r="H26" s="35"/>
      <c r="I26" s="36"/>
      <c r="J26" s="14">
        <f>5371.32+1143.02+1470.25+709.03+79.3</f>
        <v>8772.92</v>
      </c>
    </row>
    <row r="27" spans="1:10" s="62" customFormat="1" ht="38.25" customHeight="1">
      <c r="A27" s="57" t="s">
        <v>33</v>
      </c>
      <c r="B27" s="58"/>
      <c r="C27" s="58"/>
      <c r="D27" s="58"/>
      <c r="E27" s="58"/>
      <c r="F27" s="58"/>
      <c r="G27" s="59"/>
      <c r="H27" s="60"/>
      <c r="I27" s="61"/>
      <c r="J27" s="14">
        <v>104524.22</v>
      </c>
    </row>
    <row r="28" spans="1:12" ht="12.75">
      <c r="A28" s="63" t="s">
        <v>34</v>
      </c>
      <c r="B28" s="64"/>
      <c r="C28" s="64"/>
      <c r="D28" s="64"/>
      <c r="E28" s="64"/>
      <c r="F28" s="64"/>
      <c r="G28" s="65"/>
      <c r="H28" s="35"/>
      <c r="I28" s="36"/>
      <c r="J28" s="38">
        <v>49091.99</v>
      </c>
      <c r="L28" s="45"/>
    </row>
    <row r="29" spans="1:12" ht="12.75">
      <c r="A29" s="44" t="s">
        <v>35</v>
      </c>
      <c r="B29" s="44"/>
      <c r="C29" s="44"/>
      <c r="D29" s="44"/>
      <c r="E29" s="44"/>
      <c r="F29" s="44"/>
      <c r="G29" s="44"/>
      <c r="H29" s="66">
        <f>H30+H31+H32+H33</f>
        <v>14230.369999999999</v>
      </c>
      <c r="I29" s="67">
        <v>10211.97</v>
      </c>
      <c r="J29" s="67">
        <f>J30+J31+J32+J33</f>
        <v>24442.34</v>
      </c>
      <c r="K29" s="68"/>
      <c r="L29" s="45"/>
    </row>
    <row r="30" spans="1:12" ht="12.75">
      <c r="A30" s="49" t="s">
        <v>36</v>
      </c>
      <c r="B30" s="50"/>
      <c r="C30" s="50"/>
      <c r="D30" s="50"/>
      <c r="E30" s="50"/>
      <c r="F30" s="50"/>
      <c r="G30" s="51"/>
      <c r="H30" s="35">
        <v>5104.14</v>
      </c>
      <c r="I30" s="40">
        <f>$I$29/$H$29*H30</f>
        <v>3662.822860951613</v>
      </c>
      <c r="J30" s="52">
        <f>H30+I30</f>
        <v>8766.962860951613</v>
      </c>
      <c r="L30" s="45"/>
    </row>
    <row r="31" spans="1:10" ht="12.75">
      <c r="A31" s="49" t="s">
        <v>37</v>
      </c>
      <c r="B31" s="50"/>
      <c r="C31" s="50"/>
      <c r="D31" s="50"/>
      <c r="E31" s="50"/>
      <c r="F31" s="50"/>
      <c r="G31" s="51"/>
      <c r="H31" s="35">
        <v>939.72</v>
      </c>
      <c r="I31" s="40">
        <f>$I$29/$H$29*H31</f>
        <v>674.3600095008071</v>
      </c>
      <c r="J31" s="52">
        <f>H31+I31</f>
        <v>1614.0800095008071</v>
      </c>
    </row>
    <row r="32" spans="1:10" ht="12.75">
      <c r="A32" s="54" t="s">
        <v>38</v>
      </c>
      <c r="B32" s="55"/>
      <c r="C32" s="55"/>
      <c r="D32" s="55"/>
      <c r="E32" s="55"/>
      <c r="F32" s="55"/>
      <c r="G32" s="56"/>
      <c r="H32" s="35">
        <v>6423.37</v>
      </c>
      <c r="I32" s="40">
        <f>$I$29/$H$29*H32</f>
        <v>4609.526086735623</v>
      </c>
      <c r="J32" s="52">
        <f>H32+I32</f>
        <v>11032.896086735622</v>
      </c>
    </row>
    <row r="33" spans="1:10" ht="12.75">
      <c r="A33" s="49" t="s">
        <v>39</v>
      </c>
      <c r="B33" s="50"/>
      <c r="C33" s="50"/>
      <c r="D33" s="50"/>
      <c r="E33" s="50"/>
      <c r="F33" s="50"/>
      <c r="G33" s="51"/>
      <c r="H33" s="35">
        <v>1763.14</v>
      </c>
      <c r="I33" s="40">
        <f>$I$29/$H$29*H33</f>
        <v>1265.2610428119579</v>
      </c>
      <c r="J33" s="52">
        <f>H33+I33</f>
        <v>3028.401042811958</v>
      </c>
    </row>
    <row r="34" spans="1:10" ht="12.75">
      <c r="A34" s="44" t="s">
        <v>40</v>
      </c>
      <c r="B34" s="44"/>
      <c r="C34" s="44"/>
      <c r="D34" s="44"/>
      <c r="E34" s="44"/>
      <c r="F34" s="44"/>
      <c r="G34" s="44"/>
      <c r="H34" s="69">
        <f>H35+H36</f>
        <v>37742.99</v>
      </c>
      <c r="I34" s="38">
        <f>I35+I36</f>
        <v>0</v>
      </c>
      <c r="J34" s="37">
        <f>J35+J36</f>
        <v>37742.99</v>
      </c>
    </row>
    <row r="35" spans="1:10" ht="12.75">
      <c r="A35" s="70" t="s">
        <v>41</v>
      </c>
      <c r="B35" s="71"/>
      <c r="C35" s="71"/>
      <c r="D35" s="71"/>
      <c r="E35" s="71"/>
      <c r="F35" s="71"/>
      <c r="G35" s="72"/>
      <c r="H35" s="35">
        <v>16372.99</v>
      </c>
      <c r="I35" s="40"/>
      <c r="J35" s="52">
        <f>H35+I35</f>
        <v>16372.99</v>
      </c>
    </row>
    <row r="36" spans="1:10" ht="12.75">
      <c r="A36" s="49" t="s">
        <v>42</v>
      </c>
      <c r="B36" s="50"/>
      <c r="C36" s="50"/>
      <c r="D36" s="50"/>
      <c r="E36" s="50"/>
      <c r="F36" s="50"/>
      <c r="G36" s="51"/>
      <c r="H36" s="35">
        <v>21370</v>
      </c>
      <c r="I36" s="40"/>
      <c r="J36" s="52">
        <f>H36+I36</f>
        <v>21370</v>
      </c>
    </row>
    <row r="37" spans="1:10" ht="12.75">
      <c r="A37" s="73" t="s">
        <v>43</v>
      </c>
      <c r="B37" s="53"/>
      <c r="C37" s="53"/>
      <c r="D37" s="53"/>
      <c r="E37" s="53"/>
      <c r="F37" s="53"/>
      <c r="G37" s="53"/>
      <c r="H37" s="35"/>
      <c r="I37" s="36"/>
      <c r="J37" s="38">
        <v>24335.92</v>
      </c>
    </row>
    <row r="38" spans="1:12" ht="12.75">
      <c r="A38" s="73" t="s">
        <v>44</v>
      </c>
      <c r="B38" s="73"/>
      <c r="C38" s="73"/>
      <c r="D38" s="73"/>
      <c r="E38" s="73"/>
      <c r="F38" s="73"/>
      <c r="G38" s="73"/>
      <c r="H38" s="66"/>
      <c r="I38" s="67"/>
      <c r="J38" s="37">
        <f>J18+J28+J29+J34+J37</f>
        <v>385791.81</v>
      </c>
      <c r="K38" s="74"/>
      <c r="L38" s="8"/>
    </row>
    <row r="39" spans="1:10" ht="12.75">
      <c r="A39" s="75" t="s">
        <v>45</v>
      </c>
      <c r="B39" s="76"/>
      <c r="C39" s="76"/>
      <c r="D39" s="76"/>
      <c r="E39" s="76"/>
      <c r="F39" s="76"/>
      <c r="G39" s="76"/>
      <c r="H39" s="77"/>
      <c r="I39" s="23"/>
      <c r="J39" s="36"/>
    </row>
    <row r="40" spans="1:10" ht="12.75">
      <c r="A40" s="30" t="s">
        <v>46</v>
      </c>
      <c r="B40" s="31"/>
      <c r="C40" s="31"/>
      <c r="D40" s="31"/>
      <c r="E40" s="31"/>
      <c r="F40" s="31"/>
      <c r="G40" s="78"/>
      <c r="H40" s="35"/>
      <c r="I40" s="36"/>
      <c r="J40" s="38">
        <v>73623.78</v>
      </c>
    </row>
    <row r="41" spans="1:10" ht="12.75">
      <c r="A41" s="76" t="s">
        <v>18</v>
      </c>
      <c r="B41" s="76"/>
      <c r="C41" s="76"/>
      <c r="D41" s="76"/>
      <c r="E41" s="76"/>
      <c r="F41" s="76"/>
      <c r="G41" s="76"/>
      <c r="H41" s="35"/>
      <c r="I41" s="36">
        <v>0</v>
      </c>
      <c r="J41" s="38">
        <f>SUM(H41:I41)</f>
        <v>0</v>
      </c>
    </row>
    <row r="42" spans="1:10" ht="12.75">
      <c r="A42" s="76" t="s">
        <v>47</v>
      </c>
      <c r="B42" s="76"/>
      <c r="C42" s="76"/>
      <c r="D42" s="76"/>
      <c r="E42" s="76"/>
      <c r="F42" s="76"/>
      <c r="G42" s="76"/>
      <c r="H42" s="35"/>
      <c r="I42" s="36"/>
      <c r="J42" s="38">
        <f>J43+J44</f>
        <v>283.23</v>
      </c>
    </row>
    <row r="43" spans="1:10" ht="12.75">
      <c r="A43" s="32" t="s">
        <v>48</v>
      </c>
      <c r="B43" s="33"/>
      <c r="C43" s="33"/>
      <c r="D43" s="33"/>
      <c r="E43" s="33"/>
      <c r="F43" s="33"/>
      <c r="G43" s="34"/>
      <c r="H43" s="35"/>
      <c r="I43" s="36">
        <v>0</v>
      </c>
      <c r="J43" s="14">
        <v>283.23</v>
      </c>
    </row>
    <row r="44" spans="1:10" ht="12.75">
      <c r="A44" s="32" t="s">
        <v>49</v>
      </c>
      <c r="B44" s="33"/>
      <c r="C44" s="33"/>
      <c r="D44" s="33"/>
      <c r="E44" s="33"/>
      <c r="F44" s="33"/>
      <c r="G44" s="34"/>
      <c r="H44" s="35"/>
      <c r="I44" s="36"/>
      <c r="J44" s="14">
        <f>SUM(H44:I44)</f>
        <v>0</v>
      </c>
    </row>
    <row r="45" spans="1:10" ht="12.75">
      <c r="A45" s="76" t="s">
        <v>50</v>
      </c>
      <c r="B45" s="76"/>
      <c r="C45" s="76"/>
      <c r="D45" s="76"/>
      <c r="E45" s="76"/>
      <c r="F45" s="76"/>
      <c r="G45" s="76"/>
      <c r="H45" s="77"/>
      <c r="I45" s="23"/>
      <c r="J45" s="38">
        <f>J46</f>
        <v>73907.01</v>
      </c>
    </row>
    <row r="46" spans="1:10" ht="12.75">
      <c r="A46" s="79" t="s">
        <v>41</v>
      </c>
      <c r="B46" s="80"/>
      <c r="C46" s="80"/>
      <c r="D46" s="80"/>
      <c r="E46" s="80"/>
      <c r="F46" s="80"/>
      <c r="G46" s="81"/>
      <c r="H46" s="77"/>
      <c r="I46" s="23"/>
      <c r="J46" s="14">
        <v>73907.01</v>
      </c>
    </row>
    <row r="47" spans="1:10" ht="12.75">
      <c r="A47" s="30" t="s">
        <v>51</v>
      </c>
      <c r="B47" s="31"/>
      <c r="C47" s="31"/>
      <c r="D47" s="31"/>
      <c r="E47" s="31"/>
      <c r="F47" s="31"/>
      <c r="G47" s="78"/>
      <c r="H47" s="35"/>
      <c r="I47" s="36"/>
      <c r="J47" s="82">
        <f>J40+J42-J45</f>
        <v>0</v>
      </c>
    </row>
    <row r="48" spans="1:10" ht="12.75">
      <c r="A48" s="83" t="s">
        <v>52</v>
      </c>
      <c r="B48" s="55"/>
      <c r="C48" s="55"/>
      <c r="D48" s="55"/>
      <c r="E48" s="55"/>
      <c r="F48" s="55"/>
      <c r="G48" s="56"/>
      <c r="J48" s="36">
        <v>4991.71</v>
      </c>
    </row>
    <row r="49" spans="1:10" ht="12.75">
      <c r="A49" s="84" t="s">
        <v>53</v>
      </c>
      <c r="B49" s="84"/>
      <c r="C49" s="84"/>
      <c r="D49" s="84"/>
      <c r="E49" s="84"/>
      <c r="F49" s="84"/>
      <c r="G49" s="84"/>
      <c r="J49" s="38">
        <v>47279.24</v>
      </c>
    </row>
    <row r="61" ht="12.75">
      <c r="E61" s="8"/>
    </row>
  </sheetData>
  <mergeCells count="42">
    <mergeCell ref="A48:G48"/>
    <mergeCell ref="A49:G49"/>
    <mergeCell ref="A44:G44"/>
    <mergeCell ref="A45:G45"/>
    <mergeCell ref="A46:G46"/>
    <mergeCell ref="A47:G47"/>
    <mergeCell ref="A40:G40"/>
    <mergeCell ref="A41:G41"/>
    <mergeCell ref="A42:G42"/>
    <mergeCell ref="A43:G43"/>
    <mergeCell ref="A36:G36"/>
    <mergeCell ref="A37:G37"/>
    <mergeCell ref="A38:G38"/>
    <mergeCell ref="A39:G39"/>
    <mergeCell ref="A32:G32"/>
    <mergeCell ref="A33:G33"/>
    <mergeCell ref="A34:G34"/>
    <mergeCell ref="A35:G35"/>
    <mergeCell ref="A28:G28"/>
    <mergeCell ref="A29:G29"/>
    <mergeCell ref="A30:G30"/>
    <mergeCell ref="A31:G31"/>
    <mergeCell ref="A24:G24"/>
    <mergeCell ref="A25:G25"/>
    <mergeCell ref="A26:G26"/>
    <mergeCell ref="A27:G27"/>
    <mergeCell ref="A20:G20"/>
    <mergeCell ref="A21:G21"/>
    <mergeCell ref="A22:G22"/>
    <mergeCell ref="A23:G23"/>
    <mergeCell ref="A16:G16"/>
    <mergeCell ref="A17:G17"/>
    <mergeCell ref="A18:G18"/>
    <mergeCell ref="A19:G19"/>
    <mergeCell ref="A12:F12"/>
    <mergeCell ref="A13:G13"/>
    <mergeCell ref="A14:G14"/>
    <mergeCell ref="A15:G15"/>
    <mergeCell ref="A2:G2"/>
    <mergeCell ref="A3:G3"/>
    <mergeCell ref="A4:G4"/>
    <mergeCell ref="A5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2016-03-29T06:18:31Z</dcterms:modified>
  <cp:category/>
  <cp:version/>
  <cp:contentType/>
  <cp:contentStatus/>
</cp:coreProperties>
</file>