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<sst xmlns="http://schemas.openxmlformats.org/spreadsheetml/2006/main" count="64" uniqueCount="52">
  <si>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Отчет о финансово-хозяйственной деятельности МКД </t>
  </si>
  <si>
    <t>за 2015 год</t>
  </si>
  <si>
    <r>
      <t xml:space="preserve">ул. Молодежная д.5 </t>
    </r>
    <r>
      <rPr>
        <b/>
        <sz val="10"/>
        <color indexed="10"/>
        <rFont val="Arial"/>
        <family val="2"/>
      </rPr>
      <t>(с 28 апреля не обслуживается)</t>
    </r>
  </si>
  <si>
    <t>Общая площадь жилых и нежилых помещений м2</t>
  </si>
  <si>
    <t>Приватиз.</t>
  </si>
  <si>
    <t>Муницип.</t>
  </si>
  <si>
    <t>с 01.01.15г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</si>
  <si>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</si>
  <si>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</si>
  <si>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</si>
  <si>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</si>
  <si>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</si>
  <si>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</si>
  <si>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</si>
  <si>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</si>
  <si>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</si>
  <si>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</si>
  <si>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</si>
  <si>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</si>
  <si>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</si>
  <si>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</si>
  <si>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</si>
  <si>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</si>
  <si>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</si>
  <si>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</si>
  <si>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</si>
  <si>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</si>
  <si>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</si>
  <si>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</si>
  <si>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</si>
  <si>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(техническое обслуживание),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</si>
  <si>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</si>
  <si>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</si>
  <si>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</si>
  <si>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</si>
  <si>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</si>
  <si>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</si>
  <si>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</si>
  <si>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</si>
  <si>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</si>
  <si>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</si>
  <si>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</si>
  <si>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</si>
  <si>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</si>
  <si>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</si>
  <si>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</si>
  <si>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</si>
  <si>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</si>
  <si>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</si>
  <si>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01.07.2015г.</t>
  </si>
  <si>
    <t>Взыскано с собственников за услуги управления за 2015 год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</si>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</sst>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5" fillId="0" borderId="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9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abSelected="1" workbookViewId="0" topLeftCell="A1">
      <selection activeCell="V13" sqref="V13"/>
    </sheetView>
  </sheetViews>
  <sheetFormatPr defaultColWidth="9.140625" defaultRowHeight="12.75"/>
  <cols>
    <col min="7" max="7" width="11.00390625" style="0" customWidth="1"/>
    <col min="8" max="8" width="10.28125" style="0" hidden="1" customWidth="1"/>
    <col min="9" max="9" width="9.140625" style="0" hidden="1" customWidth="1"/>
    <col min="10" max="10" width="8.7109375" style="0" hidden="1" customWidth="1"/>
    <col min="11" max="19" width="9.140625" style="0" hidden="1" customWidth="1"/>
    <col min="20" max="20" width="10.7109375" style="0" customWidth="1"/>
    <col min="21" max="21" width="10.140625" style="0" bestFit="1" customWidth="1"/>
    <col min="22" max="22" width="11.421875" style="0" customWidth="1"/>
  </cols>
  <sheetData>
    <row r="2" ht="15.75">
      <c r="A2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9" ht="12.7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8" ht="12.75">
      <c r="A5" s="3" t="s">
        <v>3</v>
      </c>
      <c r="B5" s="4"/>
      <c r="C5" s="5">
        <f>E5+G5</f>
        <v>444.64000000000004</v>
      </c>
      <c r="D5" s="6" t="s">
        <v>4</v>
      </c>
      <c r="E5" s="7">
        <v>401.29</v>
      </c>
      <c r="F5" s="6" t="s">
        <v>5</v>
      </c>
      <c r="G5" s="7">
        <v>43.35</v>
      </c>
      <c r="H5" s="8"/>
    </row>
    <row r="6" spans="1:20" ht="12.75">
      <c r="A6" s="9"/>
      <c r="B6" s="10"/>
      <c r="C6" s="10"/>
      <c r="D6" s="10"/>
      <c r="E6" s="10"/>
      <c r="F6" s="10"/>
      <c r="G6" s="11" t="s">
        <v>6</v>
      </c>
      <c r="T6" s="12"/>
    </row>
    <row r="7" spans="1:20" ht="12.75">
      <c r="A7" s="13" t="s">
        <v>7</v>
      </c>
      <c r="B7" s="13"/>
      <c r="C7" s="13"/>
      <c r="D7" s="13"/>
      <c r="E7" s="13"/>
      <c r="F7" s="14"/>
      <c r="G7" s="15">
        <f>G8+G9+G10</f>
        <v>11.64</v>
      </c>
      <c r="T7" s="16"/>
    </row>
    <row r="8" spans="1:20" ht="12.75">
      <c r="A8" s="17" t="s">
        <v>8</v>
      </c>
      <c r="B8" s="17"/>
      <c r="C8" s="17"/>
      <c r="D8" s="17"/>
      <c r="E8" s="17"/>
      <c r="F8" s="18"/>
      <c r="G8" s="19">
        <v>7.94</v>
      </c>
      <c r="T8" s="20"/>
    </row>
    <row r="9" spans="1:20" ht="12.75">
      <c r="A9" s="21" t="s">
        <v>9</v>
      </c>
      <c r="B9" s="22"/>
      <c r="C9" s="22"/>
      <c r="D9" s="22"/>
      <c r="E9" s="22"/>
      <c r="F9" s="22"/>
      <c r="G9" s="23">
        <v>3.7</v>
      </c>
      <c r="T9" s="24"/>
    </row>
    <row r="10" spans="1:20" ht="12.75">
      <c r="A10" s="18" t="s">
        <v>10</v>
      </c>
      <c r="B10" s="25"/>
      <c r="C10" s="25"/>
      <c r="D10" s="25"/>
      <c r="E10" s="25"/>
      <c r="F10" s="25"/>
      <c r="G10" s="26">
        <v>0</v>
      </c>
      <c r="T10" s="27"/>
    </row>
    <row r="11" spans="1:20" ht="12.75">
      <c r="A11" s="13" t="s">
        <v>11</v>
      </c>
      <c r="B11" s="13"/>
      <c r="C11" s="13"/>
      <c r="D11" s="13"/>
      <c r="E11" s="13"/>
      <c r="F11" s="14"/>
      <c r="G11" s="28">
        <v>41.71</v>
      </c>
      <c r="T11" s="16"/>
    </row>
    <row r="12" spans="1:22" ht="12.75">
      <c r="A12" s="18" t="s">
        <v>12</v>
      </c>
      <c r="B12" s="25"/>
      <c r="C12" s="25"/>
      <c r="D12" s="25"/>
      <c r="E12" s="25"/>
      <c r="F12" s="25"/>
      <c r="G12" s="29"/>
      <c r="H12" s="30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>
        <v>22037.16</v>
      </c>
      <c r="V12" s="34"/>
    </row>
    <row r="13" spans="1:20" ht="12.75">
      <c r="A13" s="18" t="s">
        <v>13</v>
      </c>
      <c r="B13" s="25"/>
      <c r="C13" s="25"/>
      <c r="D13" s="25"/>
      <c r="E13" s="25"/>
      <c r="F13" s="25"/>
      <c r="G13" s="29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3">
        <v>45570.29</v>
      </c>
    </row>
    <row r="14" spans="1:20" ht="12.75">
      <c r="A14" s="18" t="s">
        <v>14</v>
      </c>
      <c r="B14" s="25"/>
      <c r="C14" s="25"/>
      <c r="D14" s="25"/>
      <c r="E14" s="25"/>
      <c r="F14" s="25"/>
      <c r="G14" s="29"/>
      <c r="H14" s="3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>
        <f>T28</f>
        <v>16769.6</v>
      </c>
    </row>
    <row r="15" spans="1:20" ht="12.75">
      <c r="A15" s="18" t="s">
        <v>15</v>
      </c>
      <c r="B15" s="25"/>
      <c r="C15" s="25"/>
      <c r="D15" s="25"/>
      <c r="E15" s="25"/>
      <c r="F15" s="25"/>
      <c r="G15" s="29"/>
      <c r="H15" s="35"/>
      <c r="I15" s="32"/>
      <c r="J15" s="32"/>
      <c r="K15" s="32"/>
      <c r="L15" s="32"/>
      <c r="M15" s="32"/>
      <c r="N15" s="32"/>
      <c r="O15" s="31"/>
      <c r="P15" s="31"/>
      <c r="Q15" s="31"/>
      <c r="R15" s="31"/>
      <c r="S15" s="31"/>
      <c r="T15" s="33">
        <f>(T28-T27)/$C$5/4</f>
        <v>9.048595492983086</v>
      </c>
    </row>
    <row r="16" spans="1:20" ht="15.75">
      <c r="A16" s="36" t="s">
        <v>16</v>
      </c>
      <c r="B16" s="36"/>
      <c r="C16" s="36"/>
      <c r="D16" s="36"/>
      <c r="E16" s="36"/>
      <c r="F16" s="36"/>
      <c r="G16" s="37"/>
      <c r="H16" s="38" t="s">
        <v>17</v>
      </c>
      <c r="I16" s="15" t="s">
        <v>18</v>
      </c>
      <c r="J16" s="15" t="s">
        <v>19</v>
      </c>
      <c r="K16" s="15" t="s">
        <v>20</v>
      </c>
      <c r="L16" s="15" t="s">
        <v>21</v>
      </c>
      <c r="M16" s="15" t="s">
        <v>22</v>
      </c>
      <c r="N16" s="15" t="s">
        <v>23</v>
      </c>
      <c r="O16" s="15" t="s">
        <v>24</v>
      </c>
      <c r="P16" s="15" t="s">
        <v>25</v>
      </c>
      <c r="Q16" s="15" t="s">
        <v>26</v>
      </c>
      <c r="R16" s="15" t="s">
        <v>27</v>
      </c>
      <c r="S16" s="15" t="s">
        <v>28</v>
      </c>
      <c r="T16" s="15" t="s">
        <v>29</v>
      </c>
    </row>
    <row r="17" spans="1:20" ht="12.75">
      <c r="A17" s="39" t="s">
        <v>30</v>
      </c>
      <c r="B17" s="39"/>
      <c r="C17" s="39"/>
      <c r="D17" s="39"/>
      <c r="E17" s="39"/>
      <c r="F17" s="39"/>
      <c r="G17" s="39"/>
      <c r="H17" s="40" t="e">
        <f>H18+#REF!+#REF!+#REF!+#REF!+H19+H20+#REF!+H21</f>
        <v>#REF!</v>
      </c>
      <c r="I17" s="41" t="e">
        <f>I18+#REF!+#REF!+#REF!+#REF!+I19+I20+#REF!+I21</f>
        <v>#REF!</v>
      </c>
      <c r="J17" s="41"/>
      <c r="K17" s="41"/>
      <c r="L17" s="41"/>
      <c r="M17" s="41"/>
      <c r="N17" s="31"/>
      <c r="O17" s="31"/>
      <c r="P17" s="31"/>
      <c r="Q17" s="31"/>
      <c r="R17" s="31"/>
      <c r="S17" s="31"/>
      <c r="T17" s="42">
        <f>T18+T19+T20+T21+T22+T23</f>
        <v>16093.47</v>
      </c>
    </row>
    <row r="18" spans="1:20" ht="107.25" customHeight="1">
      <c r="A18" s="43" t="s">
        <v>31</v>
      </c>
      <c r="B18" s="44"/>
      <c r="C18" s="44"/>
      <c r="D18" s="44"/>
      <c r="E18" s="44"/>
      <c r="F18" s="44"/>
      <c r="G18" s="45"/>
      <c r="H18" s="4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1">
        <f>55.36+7758.19+1053.7+11.15+1550.98</f>
        <v>10429.38</v>
      </c>
    </row>
    <row r="19" spans="1:20" ht="12.75">
      <c r="A19" s="47" t="s">
        <v>32</v>
      </c>
      <c r="B19" s="47"/>
      <c r="C19" s="47"/>
      <c r="D19" s="47"/>
      <c r="E19" s="47"/>
      <c r="F19" s="47"/>
      <c r="G19" s="47"/>
      <c r="H19" s="4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1">
        <v>26.16</v>
      </c>
    </row>
    <row r="20" spans="1:20" ht="12.75">
      <c r="A20" s="48" t="s">
        <v>33</v>
      </c>
      <c r="B20" s="49"/>
      <c r="C20" s="49"/>
      <c r="D20" s="49"/>
      <c r="E20" s="49"/>
      <c r="F20" s="49"/>
      <c r="G20" s="50"/>
      <c r="H20" s="4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1">
        <f>88.58+74.46</f>
        <v>163.04</v>
      </c>
    </row>
    <row r="21" spans="1:20" ht="12.75">
      <c r="A21" s="43" t="s">
        <v>34</v>
      </c>
      <c r="B21" s="44"/>
      <c r="C21" s="44"/>
      <c r="D21" s="44"/>
      <c r="E21" s="44"/>
      <c r="F21" s="44"/>
      <c r="G21" s="45"/>
      <c r="H21" s="4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1">
        <f>99.69+19.11</f>
        <v>118.8</v>
      </c>
    </row>
    <row r="22" spans="1:20" ht="27.75" customHeight="1">
      <c r="A22" s="51" t="s">
        <v>35</v>
      </c>
      <c r="B22" s="52"/>
      <c r="C22" s="52"/>
      <c r="D22" s="52"/>
      <c r="E22" s="52"/>
      <c r="F22" s="52"/>
      <c r="G22" s="53"/>
      <c r="H22" s="4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1">
        <f>56.94+11.14+3.91+0.3+91.36+98.61+7.53+4.57+54.34+310.66</f>
        <v>639.3599999999999</v>
      </c>
    </row>
    <row r="23" spans="1:20" ht="56.25" customHeight="1">
      <c r="A23" s="51" t="s">
        <v>36</v>
      </c>
      <c r="B23" s="52"/>
      <c r="C23" s="52"/>
      <c r="D23" s="52"/>
      <c r="E23" s="52"/>
      <c r="F23" s="52"/>
      <c r="G23" s="53"/>
      <c r="H23" s="4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1">
        <v>4716.73</v>
      </c>
    </row>
    <row r="24" spans="1:20" ht="12.75">
      <c r="A24" s="54" t="s">
        <v>37</v>
      </c>
      <c r="B24" s="55"/>
      <c r="C24" s="55"/>
      <c r="D24" s="55"/>
      <c r="E24" s="55"/>
      <c r="F24" s="55"/>
      <c r="G24" s="56"/>
      <c r="H24" s="40"/>
      <c r="I24" s="41"/>
      <c r="J24" s="41"/>
      <c r="K24" s="31"/>
      <c r="L24" s="31"/>
      <c r="M24" s="31"/>
      <c r="N24" s="31"/>
      <c r="O24" s="31"/>
      <c r="P24" s="31"/>
      <c r="Q24" s="31"/>
      <c r="R24" s="31"/>
      <c r="S24" s="31"/>
      <c r="T24" s="42">
        <f>H24+I24+J24+K24+L24+M24+N24+O24+P24+Q24+R24+S24</f>
        <v>0</v>
      </c>
    </row>
    <row r="25" spans="1:22" ht="12.75">
      <c r="A25" s="39" t="s">
        <v>38</v>
      </c>
      <c r="B25" s="39"/>
      <c r="C25" s="39"/>
      <c r="D25" s="39"/>
      <c r="E25" s="39"/>
      <c r="F25" s="39"/>
      <c r="G25" s="39"/>
      <c r="H25" s="57" t="e">
        <f>#REF!+#REF!+#REF!+#REF!+#REF!+#REF!</f>
        <v>#REF!</v>
      </c>
      <c r="I25" s="58" t="e">
        <f>#REF!+#REF!+#REF!+#REF!+#REF!+#REF!</f>
        <v>#REF!</v>
      </c>
      <c r="J25" s="58" t="e">
        <f>#REF!+#REF!+#REF!+#REF!+#REF!+#REF!</f>
        <v>#REF!</v>
      </c>
      <c r="K25" s="58" t="e">
        <f>#REF!+#REF!+#REF!+#REF!+#REF!+#REF!</f>
        <v>#REF!</v>
      </c>
      <c r="L25" s="58" t="e">
        <f>#REF!+#REF!+#REF!+#REF!+#REF!+#REF!</f>
        <v>#REF!</v>
      </c>
      <c r="M25" s="58" t="e">
        <f>#REF!+#REF!+#REF!+#REF!+#REF!+#REF!</f>
        <v>#REF!</v>
      </c>
      <c r="N25" s="58" t="e">
        <f>#REF!+#REF!+#REF!+#REF!+#REF!+#REF!</f>
        <v>#REF!</v>
      </c>
      <c r="O25" s="58" t="e">
        <f>#REF!+#REF!+#REF!+#REF!+#REF!+#REF!</f>
        <v>#REF!</v>
      </c>
      <c r="P25" s="58" t="e">
        <f>#REF!+#REF!+#REF!+#REF!+#REF!+#REF!</f>
        <v>#REF!</v>
      </c>
      <c r="Q25" s="58" t="e">
        <f>#REF!+#REF!+#REF!+#REF!+#REF!+#REF!</f>
        <v>#REF!</v>
      </c>
      <c r="R25" s="58" t="e">
        <f>#REF!+#REF!+#REF!+#REF!+#REF!+#REF!</f>
        <v>#REF!</v>
      </c>
      <c r="S25" s="58" t="e">
        <f>#REF!+#REF!+#REF!+#REF!+#REF!+#REF!</f>
        <v>#REF!</v>
      </c>
      <c r="T25" s="33">
        <v>0</v>
      </c>
      <c r="U25" s="59"/>
      <c r="V25" s="60"/>
    </row>
    <row r="26" spans="1:20" ht="12.75">
      <c r="A26" s="39" t="s">
        <v>39</v>
      </c>
      <c r="B26" s="39"/>
      <c r="C26" s="39"/>
      <c r="D26" s="39"/>
      <c r="E26" s="39"/>
      <c r="F26" s="39"/>
      <c r="G26" s="39"/>
      <c r="H26" s="61" t="e">
        <f>#REF!</f>
        <v>#REF!</v>
      </c>
      <c r="I26" s="42" t="e">
        <f>#REF!</f>
        <v>#REF!</v>
      </c>
      <c r="J26" s="42" t="e">
        <f>#REF!</f>
        <v>#REF!</v>
      </c>
      <c r="K26" s="31"/>
      <c r="L26" s="31"/>
      <c r="M26" s="31"/>
      <c r="N26" s="31"/>
      <c r="O26" s="31"/>
      <c r="P26" s="31"/>
      <c r="Q26" s="31"/>
      <c r="R26" s="31"/>
      <c r="S26" s="31"/>
      <c r="T26" s="42">
        <v>0</v>
      </c>
    </row>
    <row r="27" spans="1:20" ht="12.75">
      <c r="A27" s="13" t="s">
        <v>40</v>
      </c>
      <c r="B27" s="47"/>
      <c r="C27" s="47"/>
      <c r="D27" s="47"/>
      <c r="E27" s="47"/>
      <c r="F27" s="47"/>
      <c r="G27" s="47"/>
      <c r="H27" s="40"/>
      <c r="I27" s="58"/>
      <c r="J27" s="58"/>
      <c r="K27" s="42"/>
      <c r="L27" s="31"/>
      <c r="M27" s="31"/>
      <c r="N27" s="31"/>
      <c r="O27" s="31"/>
      <c r="P27" s="31"/>
      <c r="Q27" s="31"/>
      <c r="R27" s="31"/>
      <c r="S27" s="31"/>
      <c r="T27" s="42">
        <v>676.13</v>
      </c>
    </row>
    <row r="28" spans="1:22" ht="12.75">
      <c r="A28" s="13" t="s">
        <v>41</v>
      </c>
      <c r="B28" s="13"/>
      <c r="C28" s="13"/>
      <c r="D28" s="13"/>
      <c r="E28" s="13"/>
      <c r="F28" s="13"/>
      <c r="G28" s="13"/>
      <c r="H28" s="57" t="e">
        <f>H27+#REF!+H24+H17+H25+H26</f>
        <v>#REF!</v>
      </c>
      <c r="I28" s="58" t="e">
        <f>I27+#REF!+I24+I17+I25+I26</f>
        <v>#REF!</v>
      </c>
      <c r="J28" s="58" t="e">
        <f>J27+#REF!+J24+J17+J25+J26</f>
        <v>#REF!</v>
      </c>
      <c r="K28" s="58" t="e">
        <f>K27+#REF!+K24+K17+K25+K26</f>
        <v>#REF!</v>
      </c>
      <c r="L28" s="58" t="e">
        <f>L27+#REF!+L24+L17+L25+L26</f>
        <v>#REF!</v>
      </c>
      <c r="M28" s="58" t="e">
        <f>M27+#REF!+M24+M17+M25+M26</f>
        <v>#REF!</v>
      </c>
      <c r="N28" s="58" t="e">
        <f>N27+#REF!+N24+N17+N25+N26</f>
        <v>#REF!</v>
      </c>
      <c r="O28" s="58" t="e">
        <f>O27+#REF!+O24+O17+O25+O26</f>
        <v>#REF!</v>
      </c>
      <c r="P28" s="58" t="e">
        <f>P27+#REF!+P24+P17+P25+P26</f>
        <v>#REF!</v>
      </c>
      <c r="Q28" s="58" t="e">
        <f>Q27+#REF!+Q24+Q17+Q25+Q26</f>
        <v>#REF!</v>
      </c>
      <c r="R28" s="58" t="e">
        <f>R27+#REF!+R24+R17+R25+R26</f>
        <v>#REF!</v>
      </c>
      <c r="S28" s="58" t="e">
        <f>S27+#REF!+S24+S17+S25+S26</f>
        <v>#REF!</v>
      </c>
      <c r="T28" s="33">
        <f>T17+T24+T25+T27</f>
        <v>16769.6</v>
      </c>
      <c r="U28" s="59"/>
      <c r="V28" s="10"/>
    </row>
    <row r="29" spans="1:20" ht="12.75">
      <c r="A29" s="62" t="s">
        <v>42</v>
      </c>
      <c r="B29" s="17"/>
      <c r="C29" s="17"/>
      <c r="D29" s="17"/>
      <c r="E29" s="17"/>
      <c r="F29" s="17"/>
      <c r="G29" s="17"/>
      <c r="H29" s="63" t="s">
        <v>17</v>
      </c>
      <c r="I29" s="26" t="s">
        <v>43</v>
      </c>
      <c r="J29" s="26" t="s">
        <v>19</v>
      </c>
      <c r="K29" s="26" t="s">
        <v>20</v>
      </c>
      <c r="L29" s="26" t="s">
        <v>21</v>
      </c>
      <c r="M29" s="26" t="s">
        <v>22</v>
      </c>
      <c r="N29" s="26" t="s">
        <v>23</v>
      </c>
      <c r="O29" s="26" t="s">
        <v>24</v>
      </c>
      <c r="P29" s="26" t="s">
        <v>25</v>
      </c>
      <c r="Q29" s="26" t="s">
        <v>26</v>
      </c>
      <c r="R29" s="26" t="s">
        <v>27</v>
      </c>
      <c r="S29" s="26" t="s">
        <v>28</v>
      </c>
      <c r="T29" s="26"/>
    </row>
    <row r="30" spans="1:20" ht="12.75">
      <c r="A30" s="64" t="s">
        <v>44</v>
      </c>
      <c r="B30" s="65"/>
      <c r="C30" s="65"/>
      <c r="D30" s="65"/>
      <c r="E30" s="65"/>
      <c r="F30" s="65"/>
      <c r="G30" s="66"/>
      <c r="H30" s="4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2">
        <v>12325.73</v>
      </c>
    </row>
    <row r="31" spans="1:20" ht="12.75">
      <c r="A31" s="17" t="s">
        <v>12</v>
      </c>
      <c r="B31" s="17"/>
      <c r="C31" s="17"/>
      <c r="D31" s="17"/>
      <c r="E31" s="17"/>
      <c r="F31" s="17"/>
      <c r="G31" s="17"/>
      <c r="H31" s="46"/>
      <c r="I31" s="31"/>
      <c r="J31" s="31"/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42">
        <f>SUM(H31:S31)</f>
        <v>0</v>
      </c>
    </row>
    <row r="32" spans="1:20" ht="12.75">
      <c r="A32" s="17" t="s">
        <v>45</v>
      </c>
      <c r="B32" s="17"/>
      <c r="C32" s="17"/>
      <c r="D32" s="17"/>
      <c r="E32" s="17"/>
      <c r="F32" s="17"/>
      <c r="G32" s="17"/>
      <c r="H32" s="46"/>
      <c r="I32" s="31"/>
      <c r="J32" s="31"/>
      <c r="K32" s="31"/>
      <c r="L32" s="31"/>
      <c r="M32" s="31"/>
      <c r="N32" s="31"/>
      <c r="O32" s="31"/>
      <c r="P32" s="31"/>
      <c r="Q32" s="31">
        <f>Q33+Q34</f>
        <v>0</v>
      </c>
      <c r="R32" s="31">
        <f>R33+R34</f>
        <v>0</v>
      </c>
      <c r="S32" s="31">
        <f>S33+S34</f>
        <v>0</v>
      </c>
      <c r="T32" s="42">
        <f>T33</f>
        <v>3611.53</v>
      </c>
    </row>
    <row r="33" spans="1:20" ht="12.75">
      <c r="A33" s="18" t="s">
        <v>46</v>
      </c>
      <c r="B33" s="25"/>
      <c r="C33" s="25"/>
      <c r="D33" s="25"/>
      <c r="E33" s="25"/>
      <c r="F33" s="25"/>
      <c r="G33" s="29"/>
      <c r="H33" s="46"/>
      <c r="I33" s="31"/>
      <c r="J33" s="31"/>
      <c r="K33" s="31"/>
      <c r="L33" s="31"/>
      <c r="M33" s="31"/>
      <c r="N33" s="31"/>
      <c r="O33" s="31"/>
      <c r="P33" s="31"/>
      <c r="Q33" s="31">
        <v>0</v>
      </c>
      <c r="R33" s="31"/>
      <c r="S33" s="31"/>
      <c r="T33" s="11">
        <v>3611.53</v>
      </c>
    </row>
    <row r="34" spans="1:20" ht="12.75">
      <c r="A34" s="18" t="s">
        <v>47</v>
      </c>
      <c r="B34" s="25"/>
      <c r="C34" s="25"/>
      <c r="D34" s="25"/>
      <c r="E34" s="25"/>
      <c r="F34" s="25"/>
      <c r="G34" s="29"/>
      <c r="H34" s="4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1">
        <f>SUM(H34:S34)</f>
        <v>0</v>
      </c>
    </row>
    <row r="35" spans="1:20" ht="12.75">
      <c r="A35" s="17" t="s">
        <v>48</v>
      </c>
      <c r="B35" s="17"/>
      <c r="C35" s="17"/>
      <c r="D35" s="17"/>
      <c r="E35" s="17"/>
      <c r="F35" s="17"/>
      <c r="G35" s="17"/>
      <c r="H35" s="61" t="e">
        <f>#REF!</f>
        <v>#REF!</v>
      </c>
      <c r="I35" s="42" t="e">
        <f>#REF!</f>
        <v>#REF!</v>
      </c>
      <c r="J35" s="42" t="e">
        <f>#REF!</f>
        <v>#REF!</v>
      </c>
      <c r="K35" s="42" t="e">
        <f>#REF!</f>
        <v>#REF!</v>
      </c>
      <c r="L35" s="42" t="e">
        <f>#REF!</f>
        <v>#REF!</v>
      </c>
      <c r="M35" s="42" t="e">
        <f>#REF!</f>
        <v>#REF!</v>
      </c>
      <c r="N35" s="42" t="e">
        <f>#REF!</f>
        <v>#REF!</v>
      </c>
      <c r="O35" s="42" t="e">
        <f>#REF!</f>
        <v>#REF!</v>
      </c>
      <c r="P35" s="42" t="e">
        <f>#REF!</f>
        <v>#REF!</v>
      </c>
      <c r="Q35" s="42" t="e">
        <f>#REF!</f>
        <v>#REF!</v>
      </c>
      <c r="R35" s="42" t="e">
        <f>#REF!</f>
        <v>#REF!</v>
      </c>
      <c r="S35" s="42" t="e">
        <f>#REF!</f>
        <v>#REF!</v>
      </c>
      <c r="T35" s="33">
        <v>0</v>
      </c>
    </row>
    <row r="36" spans="1:20" ht="12.75">
      <c r="A36" s="64" t="s">
        <v>49</v>
      </c>
      <c r="B36" s="65"/>
      <c r="C36" s="65"/>
      <c r="D36" s="65"/>
      <c r="E36" s="65"/>
      <c r="F36" s="65"/>
      <c r="G36" s="66"/>
      <c r="H36" s="6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42">
        <f>T30+T32-T35</f>
        <v>15937.26</v>
      </c>
    </row>
    <row r="37" spans="1:20" ht="12.75">
      <c r="A37" s="18" t="s">
        <v>50</v>
      </c>
      <c r="B37" s="49"/>
      <c r="C37" s="49"/>
      <c r="D37" s="49"/>
      <c r="E37" s="49"/>
      <c r="F37" s="49"/>
      <c r="G37" s="50"/>
      <c r="T37" s="67">
        <v>0</v>
      </c>
    </row>
    <row r="38" spans="1:20" ht="12.75">
      <c r="A38" s="68" t="s">
        <v>51</v>
      </c>
      <c r="B38" s="68"/>
      <c r="C38" s="68"/>
      <c r="D38" s="68"/>
      <c r="E38" s="68"/>
      <c r="F38" s="68"/>
      <c r="G38" s="68"/>
      <c r="H38" s="50"/>
      <c r="I38" s="47"/>
      <c r="T38" s="33">
        <v>50431.94</v>
      </c>
    </row>
    <row r="40" spans="8:13" ht="12.75">
      <c r="H40" s="34" t="e">
        <f aca="true" t="shared" si="0" ref="H40:M40">H35+H28</f>
        <v>#REF!</v>
      </c>
      <c r="I40" s="34" t="e">
        <f t="shared" si="0"/>
        <v>#REF!</v>
      </c>
      <c r="J40" s="34" t="e">
        <f t="shared" si="0"/>
        <v>#REF!</v>
      </c>
      <c r="K40" s="34" t="e">
        <f t="shared" si="0"/>
        <v>#REF!</v>
      </c>
      <c r="L40" s="34" t="e">
        <f t="shared" si="0"/>
        <v>#REF!</v>
      </c>
      <c r="M40" s="34" t="e">
        <f t="shared" si="0"/>
        <v>#REF!</v>
      </c>
    </row>
    <row r="50" ht="12.75">
      <c r="E50" s="10"/>
    </row>
  </sheetData>
  <mergeCells count="37">
    <mergeCell ref="H38:I38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F11"/>
    <mergeCell ref="A12:G12"/>
    <mergeCell ref="A13:G13"/>
    <mergeCell ref="A14:G14"/>
    <mergeCell ref="A7:F7"/>
    <mergeCell ref="A8:F8"/>
    <mergeCell ref="A9:F9"/>
    <mergeCell ref="A10:F10"/>
    <mergeCell ref="A3:G3"/>
    <mergeCell ref="A4:G4"/>
    <mergeCell ref="H4:I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2016-03-29T06:22:57Z</dcterms:modified>
  <cp:category/>
  <cp:version/>
  <cp:contentType/>
  <cp:contentStatus/>
</cp:coreProperties>
</file>