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<sst xmlns="http://schemas.openxmlformats.org/spreadsheetml/2006/main" count="55" uniqueCount="54">
  <si>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Отчет о финансово-хозяйственной деятельности МКД </t>
  </si>
  <si>
    <t>за 2015 год</t>
  </si>
  <si>
    <t>ул. Пионерская д.3</t>
  </si>
  <si>
    <t>Общая площадь жилых помещений м2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</si>
  <si>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</si>
  <si>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</si>
  <si>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</si>
  <si>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</si>
  <si>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</si>
  <si>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</si>
  <si>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</si>
  <si>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</si>
  <si>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</si>
  <si>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</si>
  <si>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</si>
  <si>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>в т.ч. ремонт подъездов 4,07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</si>
  <si>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</si>
  <si>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</si>
  <si>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</si>
  <si>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</si>
  <si>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</si>
  <si>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</si>
  <si>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</si>
  <si>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</si>
  <si>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</si>
  <si>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</si>
  <si>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</si>
  <si>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</si>
  <si>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</si>
  <si>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</si>
  <si>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</si>
  <si>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</si>
  <si>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смесью, очистка кровель от наледи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</si>
  <si>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</si>
  <si>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</si>
  <si>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</si>
  <si>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</si>
  <si>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Изготовление и установка парапета</t>
  </si>
  <si>
    <t>Ремонт силового электрощита</t>
  </si>
  <si>
    <t>Выполнение текущих заявок</t>
  </si>
  <si>
    <t>Текущий ремонт, выполненный сторонними организациями</t>
  </si>
  <si>
    <t>Герметизация межпанельных швов</t>
  </si>
  <si>
    <t>Косметический ремонт подъездов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</si>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</sst>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5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5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wrapText="1"/>
    </xf>
    <xf numFmtId="0" fontId="2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25">
      <selection activeCell="L16" sqref="L16:M30"/>
    </sheetView>
  </sheetViews>
  <sheetFormatPr defaultColWidth="9.140625" defaultRowHeight="12.75"/>
  <cols>
    <col min="2" max="2" width="15.00390625" style="0" customWidth="1"/>
    <col min="3" max="4" width="9.8515625" style="0" customWidth="1"/>
    <col min="5" max="5" width="9.7109375" style="0" customWidth="1"/>
    <col min="6" max="6" width="10.28125" style="0" customWidth="1"/>
    <col min="7" max="7" width="10.57421875" style="0" customWidth="1"/>
    <col min="8" max="8" width="11.421875" style="0" hidden="1" customWidth="1"/>
    <col min="9" max="9" width="12.421875" style="0" hidden="1" customWidth="1"/>
    <col min="10" max="10" width="11.7109375" style="0" customWidth="1"/>
    <col min="11" max="11" width="10.57421875" style="0" customWidth="1"/>
    <col min="12" max="12" width="11.421875" style="0" customWidth="1"/>
    <col min="13" max="13" width="11.71093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12" ht="23.25" customHeight="1">
      <c r="A5" s="5" t="s">
        <v>3</v>
      </c>
      <c r="B5" s="6"/>
      <c r="C5" s="7">
        <f>E5+G5</f>
        <v>3241.5</v>
      </c>
      <c r="D5" s="8" t="s">
        <v>4</v>
      </c>
      <c r="E5" s="9">
        <v>2231.9</v>
      </c>
      <c r="F5" s="8" t="s">
        <v>5</v>
      </c>
      <c r="G5" s="9">
        <v>1009.6</v>
      </c>
      <c r="K5" s="10"/>
      <c r="L5" s="10"/>
    </row>
    <row r="6" spans="1:12" ht="12.75">
      <c r="A6" s="11" t="s">
        <v>6</v>
      </c>
      <c r="B6" s="12"/>
      <c r="C6" s="13"/>
      <c r="D6" s="14" t="s">
        <v>7</v>
      </c>
      <c r="E6" s="14" t="s">
        <v>8</v>
      </c>
      <c r="F6" s="15" t="s">
        <v>9</v>
      </c>
      <c r="G6" s="15" t="s">
        <v>10</v>
      </c>
      <c r="J6" s="16" t="s">
        <v>11</v>
      </c>
      <c r="K6" s="10"/>
      <c r="L6" s="10"/>
    </row>
    <row r="7" spans="1:12" ht="12.75">
      <c r="A7" s="17" t="s">
        <v>12</v>
      </c>
      <c r="B7" s="18"/>
      <c r="C7" s="19"/>
      <c r="D7" s="16">
        <f>D8+D9+D10</f>
        <v>14.15</v>
      </c>
      <c r="E7" s="16">
        <f>E8+E9+E10</f>
        <v>15.31</v>
      </c>
      <c r="F7" s="16">
        <f>F8+F9+F10</f>
        <v>17.79</v>
      </c>
      <c r="G7" s="16">
        <f>G8+G9+G10</f>
        <v>19.83</v>
      </c>
      <c r="J7" s="16">
        <f>J8+J9+J10</f>
        <v>19.38</v>
      </c>
      <c r="K7" s="20"/>
      <c r="L7" s="20"/>
    </row>
    <row r="8" spans="1:12" ht="12.75">
      <c r="A8" s="21" t="s">
        <v>13</v>
      </c>
      <c r="B8" s="22"/>
      <c r="C8" s="22"/>
      <c r="D8" s="23">
        <v>8.22</v>
      </c>
      <c r="E8" s="23">
        <v>9.16</v>
      </c>
      <c r="F8" s="23">
        <v>9.16</v>
      </c>
      <c r="G8" s="23">
        <v>9.16</v>
      </c>
      <c r="J8" s="23">
        <v>9.16</v>
      </c>
      <c r="K8" s="24"/>
      <c r="L8" s="24"/>
    </row>
    <row r="9" spans="1:12" ht="51">
      <c r="A9" s="21" t="s">
        <v>14</v>
      </c>
      <c r="B9" s="22"/>
      <c r="C9" s="22"/>
      <c r="D9" s="25">
        <v>4</v>
      </c>
      <c r="E9" s="25">
        <v>4</v>
      </c>
      <c r="F9" s="26">
        <v>6.48</v>
      </c>
      <c r="G9" s="26">
        <v>8.52</v>
      </c>
      <c r="J9" s="25">
        <v>8.07</v>
      </c>
      <c r="K9" s="27" t="s">
        <v>15</v>
      </c>
      <c r="L9" s="28"/>
    </row>
    <row r="10" spans="1:12" ht="12.75">
      <c r="A10" s="21" t="s">
        <v>16</v>
      </c>
      <c r="B10" s="22"/>
      <c r="C10" s="22"/>
      <c r="D10" s="26">
        <v>1.93</v>
      </c>
      <c r="E10" s="26">
        <v>2.15</v>
      </c>
      <c r="F10" s="26">
        <v>2.15</v>
      </c>
      <c r="G10" s="26">
        <v>2.15</v>
      </c>
      <c r="J10" s="26">
        <v>2.15</v>
      </c>
      <c r="K10" s="28"/>
      <c r="L10" s="28"/>
    </row>
    <row r="11" spans="1:12" ht="12.75">
      <c r="A11" s="29" t="s">
        <v>17</v>
      </c>
      <c r="B11" s="30"/>
      <c r="C11" s="30"/>
      <c r="D11" s="31">
        <v>41.71</v>
      </c>
      <c r="E11" s="31">
        <v>41.71</v>
      </c>
      <c r="F11" s="31">
        <v>41.71</v>
      </c>
      <c r="G11" s="31">
        <v>41.71</v>
      </c>
      <c r="J11" s="31">
        <v>41.71</v>
      </c>
      <c r="K11" s="32"/>
      <c r="L11" s="32"/>
    </row>
    <row r="12" spans="1:12" ht="12.75">
      <c r="A12" s="33" t="s">
        <v>18</v>
      </c>
      <c r="B12" s="34"/>
      <c r="C12" s="34"/>
      <c r="D12" s="34"/>
      <c r="E12" s="34"/>
      <c r="F12" s="35"/>
      <c r="G12" s="31">
        <f>(D7*8+E7+F7+G7*2)/12</f>
        <v>15.496666666666664</v>
      </c>
      <c r="J12" s="32"/>
      <c r="K12" s="32"/>
      <c r="L12" s="32"/>
    </row>
    <row r="13" spans="1:10" ht="12.75">
      <c r="A13" s="36" t="s">
        <v>19</v>
      </c>
      <c r="B13" s="37"/>
      <c r="C13" s="37"/>
      <c r="D13" s="37"/>
      <c r="E13" s="37"/>
      <c r="F13" s="37"/>
      <c r="G13" s="38"/>
      <c r="H13" s="39"/>
      <c r="I13" s="15"/>
      <c r="J13" s="40">
        <v>568872.63</v>
      </c>
    </row>
    <row r="14" spans="1:10" ht="12.75">
      <c r="A14" s="36" t="s">
        <v>20</v>
      </c>
      <c r="B14" s="37"/>
      <c r="C14" s="37"/>
      <c r="D14" s="37"/>
      <c r="E14" s="37"/>
      <c r="F14" s="37"/>
      <c r="G14" s="38"/>
      <c r="H14" s="39"/>
      <c r="I14" s="15"/>
      <c r="J14" s="40">
        <v>549904.66</v>
      </c>
    </row>
    <row r="15" spans="1:10" ht="12.75">
      <c r="A15" s="36" t="s">
        <v>21</v>
      </c>
      <c r="B15" s="37"/>
      <c r="C15" s="37"/>
      <c r="D15" s="37"/>
      <c r="E15" s="37"/>
      <c r="F15" s="37"/>
      <c r="G15" s="38"/>
      <c r="H15" s="41"/>
      <c r="I15" s="42"/>
      <c r="J15" s="43">
        <f>J37</f>
        <v>549454.77</v>
      </c>
    </row>
    <row r="16" spans="1:10" ht="12.75">
      <c r="A16" s="36" t="s">
        <v>22</v>
      </c>
      <c r="B16" s="37"/>
      <c r="C16" s="37"/>
      <c r="D16" s="37"/>
      <c r="E16" s="37"/>
      <c r="F16" s="37"/>
      <c r="G16" s="38"/>
      <c r="H16" s="41"/>
      <c r="I16" s="42"/>
      <c r="J16" s="43">
        <f>(J37-J36)/$C$5/12</f>
        <v>13.445214663993008</v>
      </c>
    </row>
    <row r="17" spans="1:10" ht="15.75">
      <c r="A17" s="44" t="s">
        <v>23</v>
      </c>
      <c r="B17" s="44"/>
      <c r="C17" s="44"/>
      <c r="D17" s="44"/>
      <c r="E17" s="44"/>
      <c r="F17" s="44"/>
      <c r="G17" s="45"/>
      <c r="H17" s="46"/>
      <c r="I17" s="16"/>
      <c r="J17" s="16" t="s">
        <v>24</v>
      </c>
    </row>
    <row r="18" spans="1:12" ht="12.75">
      <c r="A18" s="47" t="s">
        <v>25</v>
      </c>
      <c r="B18" s="47"/>
      <c r="C18" s="47"/>
      <c r="D18" s="47"/>
      <c r="E18" s="47"/>
      <c r="F18" s="47"/>
      <c r="G18" s="47"/>
      <c r="H18" s="39"/>
      <c r="I18" s="15"/>
      <c r="J18" s="40">
        <f>J19+J20+J21+J22+J23+J24+J25+J26+J27</f>
        <v>278464.1</v>
      </c>
      <c r="L18" s="48"/>
    </row>
    <row r="19" spans="1:10" ht="90" customHeight="1">
      <c r="A19" s="49" t="s">
        <v>26</v>
      </c>
      <c r="B19" s="49"/>
      <c r="C19" s="49"/>
      <c r="D19" s="49"/>
      <c r="E19" s="49"/>
      <c r="F19" s="49"/>
      <c r="G19" s="49"/>
      <c r="H19" s="39"/>
      <c r="I19" s="15"/>
      <c r="J19" s="50">
        <f>1141.43+103741.96+19575.75+149.25+20749.93</f>
        <v>145358.32</v>
      </c>
    </row>
    <row r="20" spans="1:10" ht="12.75">
      <c r="A20" s="51" t="s">
        <v>27</v>
      </c>
      <c r="B20" s="51"/>
      <c r="C20" s="51"/>
      <c r="D20" s="51"/>
      <c r="E20" s="51"/>
      <c r="F20" s="51"/>
      <c r="G20" s="51"/>
      <c r="H20" s="39"/>
      <c r="I20" s="15"/>
      <c r="J20" s="50">
        <v>867.55</v>
      </c>
    </row>
    <row r="21" spans="1:10" ht="12.75">
      <c r="A21" s="51" t="s">
        <v>28</v>
      </c>
      <c r="B21" s="51"/>
      <c r="C21" s="51"/>
      <c r="D21" s="51"/>
      <c r="E21" s="51"/>
      <c r="F21" s="51"/>
      <c r="G21" s="51"/>
      <c r="H21" s="39"/>
      <c r="I21" s="15"/>
      <c r="J21" s="50">
        <v>1995.71</v>
      </c>
    </row>
    <row r="22" spans="1:10" ht="12.75">
      <c r="A22" s="51" t="s">
        <v>29</v>
      </c>
      <c r="B22" s="51"/>
      <c r="C22" s="51"/>
      <c r="D22" s="51"/>
      <c r="E22" s="51"/>
      <c r="F22" s="51"/>
      <c r="G22" s="51"/>
      <c r="H22" s="39"/>
      <c r="I22" s="15"/>
      <c r="J22" s="50">
        <v>65.07</v>
      </c>
    </row>
    <row r="23" spans="1:10" ht="12.75">
      <c r="A23" s="51" t="s">
        <v>30</v>
      </c>
      <c r="B23" s="51"/>
      <c r="C23" s="51"/>
      <c r="D23" s="51"/>
      <c r="E23" s="51"/>
      <c r="F23" s="51"/>
      <c r="G23" s="51"/>
      <c r="H23" s="39"/>
      <c r="I23" s="15"/>
      <c r="J23" s="50">
        <v>10563.55</v>
      </c>
    </row>
    <row r="24" spans="1:10" ht="12.75">
      <c r="A24" s="51" t="s">
        <v>31</v>
      </c>
      <c r="B24" s="51"/>
      <c r="C24" s="51"/>
      <c r="D24" s="51"/>
      <c r="E24" s="51"/>
      <c r="F24" s="51"/>
      <c r="G24" s="51"/>
      <c r="H24" s="39"/>
      <c r="I24" s="15"/>
      <c r="J24" s="50">
        <f>2020.02+1491.22</f>
        <v>3511.24</v>
      </c>
    </row>
    <row r="25" spans="1:10" ht="12.75">
      <c r="A25" s="49" t="s">
        <v>32</v>
      </c>
      <c r="B25" s="49"/>
      <c r="C25" s="49"/>
      <c r="D25" s="49"/>
      <c r="E25" s="49"/>
      <c r="F25" s="49"/>
      <c r="G25" s="49"/>
      <c r="H25" s="39"/>
      <c r="I25" s="15"/>
      <c r="J25" s="50">
        <f>1041.06+725.75+139.1</f>
        <v>1905.9099999999999</v>
      </c>
    </row>
    <row r="26" spans="1:10" ht="26.25" customHeight="1">
      <c r="A26" s="52" t="s">
        <v>33</v>
      </c>
      <c r="B26" s="52"/>
      <c r="C26" s="52"/>
      <c r="D26" s="52"/>
      <c r="E26" s="52"/>
      <c r="F26" s="52"/>
      <c r="G26" s="52"/>
      <c r="H26" s="39"/>
      <c r="I26" s="15"/>
      <c r="J26" s="50">
        <f>7191.19+1530.35+1968.38+949.26+106.17</f>
        <v>11745.349999999999</v>
      </c>
    </row>
    <row r="27" spans="1:10" s="56" customFormat="1" ht="39.75" customHeight="1">
      <c r="A27" s="52" t="s">
        <v>34</v>
      </c>
      <c r="B27" s="52"/>
      <c r="C27" s="52"/>
      <c r="D27" s="52"/>
      <c r="E27" s="52"/>
      <c r="F27" s="52"/>
      <c r="G27" s="52"/>
      <c r="H27" s="53"/>
      <c r="I27" s="54"/>
      <c r="J27" s="55">
        <f>107451.4-5000</f>
        <v>102451.4</v>
      </c>
    </row>
    <row r="28" spans="1:12" ht="12.75">
      <c r="A28" s="57" t="s">
        <v>35</v>
      </c>
      <c r="B28" s="57"/>
      <c r="C28" s="57"/>
      <c r="D28" s="57"/>
      <c r="E28" s="57"/>
      <c r="F28" s="57"/>
      <c r="G28" s="57"/>
      <c r="H28" s="58">
        <v>9656.35</v>
      </c>
      <c r="I28" s="40">
        <f>5894.96+5000</f>
        <v>10894.96</v>
      </c>
      <c r="J28" s="40">
        <f>H28+I28</f>
        <v>20551.309999999998</v>
      </c>
      <c r="L28" s="48"/>
    </row>
    <row r="29" spans="1:12" ht="12.75">
      <c r="A29" s="47" t="s">
        <v>36</v>
      </c>
      <c r="B29" s="47"/>
      <c r="C29" s="47"/>
      <c r="D29" s="47"/>
      <c r="E29" s="47"/>
      <c r="F29" s="47"/>
      <c r="G29" s="47"/>
      <c r="H29" s="59">
        <f>H30+H31+H32</f>
        <v>19184.12</v>
      </c>
      <c r="I29" s="60">
        <v>11711.43</v>
      </c>
      <c r="J29" s="43">
        <f>J30+J31+J32</f>
        <v>30895.550000000003</v>
      </c>
      <c r="L29" s="48"/>
    </row>
    <row r="30" spans="1:12" ht="12.75">
      <c r="A30" s="51" t="s">
        <v>37</v>
      </c>
      <c r="B30" s="51"/>
      <c r="C30" s="51"/>
      <c r="D30" s="51"/>
      <c r="E30" s="51"/>
      <c r="F30" s="51"/>
      <c r="G30" s="51"/>
      <c r="H30" s="39">
        <v>15972.2</v>
      </c>
      <c r="I30" s="42">
        <f>$I$29/$H$29*H30</f>
        <v>9750.63241086899</v>
      </c>
      <c r="J30" s="61">
        <f>H30+I30</f>
        <v>25722.832410868992</v>
      </c>
      <c r="L30" s="48"/>
    </row>
    <row r="31" spans="1:10" ht="12.75">
      <c r="A31" s="51" t="s">
        <v>38</v>
      </c>
      <c r="B31" s="51"/>
      <c r="C31" s="51"/>
      <c r="D31" s="51"/>
      <c r="E31" s="51"/>
      <c r="F31" s="51"/>
      <c r="G31" s="51"/>
      <c r="H31" s="39">
        <v>1580.55</v>
      </c>
      <c r="I31" s="42">
        <f>$I$29/$H$29*H31</f>
        <v>964.8866190630583</v>
      </c>
      <c r="J31" s="61">
        <f>H31+I31</f>
        <v>2545.436619063058</v>
      </c>
    </row>
    <row r="32" spans="1:10" ht="12.75">
      <c r="A32" s="51" t="s">
        <v>39</v>
      </c>
      <c r="B32" s="51"/>
      <c r="C32" s="51"/>
      <c r="D32" s="51"/>
      <c r="E32" s="51"/>
      <c r="F32" s="51"/>
      <c r="G32" s="51"/>
      <c r="H32" s="39">
        <v>1631.37</v>
      </c>
      <c r="I32" s="42">
        <f>$I$29/$H$29*H32</f>
        <v>995.910970067952</v>
      </c>
      <c r="J32" s="61">
        <f>H32+I32</f>
        <v>2627.280970067952</v>
      </c>
    </row>
    <row r="33" spans="1:10" ht="12.75">
      <c r="A33" s="47" t="s">
        <v>40</v>
      </c>
      <c r="B33" s="47"/>
      <c r="C33" s="47"/>
      <c r="D33" s="47"/>
      <c r="E33" s="47"/>
      <c r="F33" s="47"/>
      <c r="G33" s="47"/>
      <c r="H33" s="58">
        <f>H34+H35</f>
        <v>193081</v>
      </c>
      <c r="I33" s="15">
        <f>I34+I35</f>
        <v>0</v>
      </c>
      <c r="J33" s="43">
        <f>J34+J35</f>
        <v>193081</v>
      </c>
    </row>
    <row r="34" spans="1:10" ht="12.75">
      <c r="A34" s="62" t="s">
        <v>41</v>
      </c>
      <c r="B34" s="62"/>
      <c r="C34" s="62"/>
      <c r="D34" s="62"/>
      <c r="E34" s="62"/>
      <c r="F34" s="62"/>
      <c r="G34" s="62"/>
      <c r="H34" s="39">
        <v>53721</v>
      </c>
      <c r="I34" s="42"/>
      <c r="J34" s="61">
        <f>H34+I34</f>
        <v>53721</v>
      </c>
    </row>
    <row r="35" spans="1:10" ht="12.75">
      <c r="A35" s="51" t="s">
        <v>42</v>
      </c>
      <c r="B35" s="51"/>
      <c r="C35" s="51"/>
      <c r="D35" s="51"/>
      <c r="E35" s="51"/>
      <c r="F35" s="51"/>
      <c r="G35" s="51"/>
      <c r="H35" s="39">
        <v>139360</v>
      </c>
      <c r="I35" s="42"/>
      <c r="J35" s="61">
        <f>H35+I35</f>
        <v>139360</v>
      </c>
    </row>
    <row r="36" spans="1:10" ht="12.75">
      <c r="A36" s="63" t="s">
        <v>43</v>
      </c>
      <c r="B36" s="51"/>
      <c r="C36" s="51"/>
      <c r="D36" s="51"/>
      <c r="E36" s="51"/>
      <c r="F36" s="51"/>
      <c r="G36" s="51"/>
      <c r="H36" s="39"/>
      <c r="I36" s="15"/>
      <c r="J36" s="40">
        <v>26462.81</v>
      </c>
    </row>
    <row r="37" spans="1:12" ht="12.75">
      <c r="A37" s="63" t="s">
        <v>44</v>
      </c>
      <c r="B37" s="63"/>
      <c r="C37" s="63"/>
      <c r="D37" s="63"/>
      <c r="E37" s="63"/>
      <c r="F37" s="63"/>
      <c r="G37" s="63"/>
      <c r="H37" s="59"/>
      <c r="I37" s="60"/>
      <c r="J37" s="43">
        <f>J18+J28+J29+J33+J36</f>
        <v>549454.77</v>
      </c>
      <c r="K37" s="64"/>
      <c r="L37" s="65"/>
    </row>
    <row r="38" spans="1:10" ht="12.75">
      <c r="A38" s="66" t="s">
        <v>45</v>
      </c>
      <c r="B38" s="67"/>
      <c r="C38" s="67"/>
      <c r="D38" s="67"/>
      <c r="E38" s="67"/>
      <c r="F38" s="67"/>
      <c r="G38" s="67"/>
      <c r="H38" s="68"/>
      <c r="I38" s="26"/>
      <c r="J38" s="26"/>
    </row>
    <row r="39" spans="1:10" ht="12.75">
      <c r="A39" s="33" t="s">
        <v>46</v>
      </c>
      <c r="B39" s="34"/>
      <c r="C39" s="34"/>
      <c r="D39" s="34"/>
      <c r="E39" s="34"/>
      <c r="F39" s="34"/>
      <c r="G39" s="35"/>
      <c r="H39" s="39"/>
      <c r="I39" s="15"/>
      <c r="J39" s="40">
        <v>-869.62</v>
      </c>
    </row>
    <row r="40" spans="1:10" ht="12.75">
      <c r="A40" s="67" t="s">
        <v>19</v>
      </c>
      <c r="B40" s="67"/>
      <c r="C40" s="67"/>
      <c r="D40" s="67"/>
      <c r="E40" s="67"/>
      <c r="F40" s="67"/>
      <c r="G40" s="67"/>
      <c r="H40" s="39"/>
      <c r="I40" s="15"/>
      <c r="J40" s="40">
        <v>0</v>
      </c>
    </row>
    <row r="41" spans="1:10" ht="12.75">
      <c r="A41" s="67" t="s">
        <v>47</v>
      </c>
      <c r="B41" s="67"/>
      <c r="C41" s="67"/>
      <c r="D41" s="67"/>
      <c r="E41" s="67"/>
      <c r="F41" s="67"/>
      <c r="G41" s="67"/>
      <c r="H41" s="39"/>
      <c r="I41" s="15"/>
      <c r="J41" s="40">
        <f>J42</f>
        <v>0.74</v>
      </c>
    </row>
    <row r="42" spans="1:10" ht="12.75">
      <c r="A42" s="36" t="s">
        <v>48</v>
      </c>
      <c r="B42" s="37"/>
      <c r="C42" s="37"/>
      <c r="D42" s="37"/>
      <c r="E42" s="37"/>
      <c r="F42" s="37"/>
      <c r="G42" s="38"/>
      <c r="H42" s="39"/>
      <c r="I42" s="15"/>
      <c r="J42" s="50">
        <v>0.74</v>
      </c>
    </row>
    <row r="43" spans="1:10" ht="12.75">
      <c r="A43" s="36" t="s">
        <v>49</v>
      </c>
      <c r="B43" s="37"/>
      <c r="C43" s="37"/>
      <c r="D43" s="37"/>
      <c r="E43" s="37"/>
      <c r="F43" s="37"/>
      <c r="G43" s="38"/>
      <c r="H43" s="39"/>
      <c r="I43" s="15"/>
      <c r="J43" s="50">
        <v>0</v>
      </c>
    </row>
    <row r="44" spans="1:10" ht="12.75">
      <c r="A44" s="67" t="s">
        <v>50</v>
      </c>
      <c r="B44" s="67"/>
      <c r="C44" s="67"/>
      <c r="D44" s="67"/>
      <c r="E44" s="67"/>
      <c r="F44" s="67"/>
      <c r="G44" s="67"/>
      <c r="H44" s="58"/>
      <c r="I44" s="40"/>
      <c r="J44" s="40">
        <v>0</v>
      </c>
    </row>
    <row r="45" spans="1:10" ht="12.75">
      <c r="A45" s="33" t="s">
        <v>51</v>
      </c>
      <c r="B45" s="34"/>
      <c r="C45" s="34"/>
      <c r="D45" s="34"/>
      <c r="E45" s="34"/>
      <c r="F45" s="34"/>
      <c r="G45" s="35"/>
      <c r="H45" s="39"/>
      <c r="I45" s="15"/>
      <c r="J45" s="69">
        <f>J39+J41-J44</f>
        <v>-868.88</v>
      </c>
    </row>
    <row r="46" spans="1:10" ht="12.75">
      <c r="A46" s="36" t="s">
        <v>52</v>
      </c>
      <c r="B46" s="70"/>
      <c r="C46" s="70"/>
      <c r="D46" s="70"/>
      <c r="E46" s="70"/>
      <c r="F46" s="70"/>
      <c r="G46" s="71"/>
      <c r="J46" s="72">
        <v>10325.74</v>
      </c>
    </row>
    <row r="47" spans="1:10" ht="12.75">
      <c r="A47" s="73" t="s">
        <v>53</v>
      </c>
      <c r="B47" s="73"/>
      <c r="C47" s="73"/>
      <c r="D47" s="73"/>
      <c r="E47" s="73"/>
      <c r="F47" s="73"/>
      <c r="G47" s="73"/>
      <c r="J47" s="40">
        <v>125840.93</v>
      </c>
    </row>
    <row r="59" ht="12.75">
      <c r="E59" s="10"/>
    </row>
  </sheetData>
  <mergeCells count="40"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2016-03-29T06:32:32Z</dcterms:modified>
  <cp:category/>
  <cp:version/>
  <cp:contentType/>
  <cp:contentStatus/>
</cp:coreProperties>
</file>