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<sst xmlns="http://schemas.openxmlformats.org/spreadsheetml/2006/main" count="44" uniqueCount="44">
  <si>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 xml:space="preserve">Отчет о финансово-хозяйственной деятельности МКД </t>
  </si>
  <si>
    <t>за 2015 год</t>
  </si>
  <si>
    <r>
      <t xml:space="preserve">ул. Юбилейная д.8 </t>
    </r>
    <r>
      <rPr>
        <b/>
        <sz val="10"/>
        <color indexed="10"/>
        <rFont val="Arial"/>
        <family val="2"/>
      </rPr>
      <t>( с 28 апреля не обслуж.)</t>
    </r>
  </si>
  <si>
    <t>Общая площадь жилых и нежилых помещений</t>
  </si>
  <si>
    <t>Приватиз.</t>
  </si>
  <si>
    <t>Муницип.</t>
  </si>
  <si>
    <t>с 01.01.15г</t>
  </si>
  <si>
    <t>Утвержденный тариф на содержание и текущий ремонт</t>
  </si>
  <si>
    <t>в т. ч. Содержание жилья (руб/м2)</t>
  </si>
  <si>
    <t xml:space="preserve">          текущий ремонт (руб/м2)</t>
  </si>
  <si>
    <t xml:space="preserve">          уборка л/клеток (руб/м2)</t>
  </si>
  <si>
    <t>Т/о газового оборудования (руб/квартира)</t>
  </si>
  <si>
    <t>Начислено</t>
  </si>
  <si>
    <t>Собрано</t>
  </si>
  <si>
    <t>Выполнено</t>
  </si>
  <si>
    <t>Фактический тариф за 1 кв. м в месяц составил</t>
  </si>
  <si>
    <t>Содержание и текущий ремонт</t>
  </si>
  <si>
    <t>руб./год</t>
  </si>
  <si>
    <t>Содержание общего имущества и уборка придомовой территории, в т.ч.</t>
  </si>
  <si>
    <t>Техническое обслуживание конструктивных элементов, инженерных коммуникаций и электротехнических устройств:проведение тех. осмотров и отд. элементов и помещений МКД, обеспечение работоспособности инженерного оборудования и удовлетворительного состояния конструктивных элементов МКД, выполнение аварийно-восстановительных работ, выполнение мероприятий по противопожарной безопасности МКД, подготовка МКД к сезонной эксплуатации, регистрация и выполнение заявок населения, прочие работы</t>
  </si>
  <si>
    <t>Электроэнергия мест общего пользования</t>
  </si>
  <si>
    <t>Аренда автотранспорта</t>
  </si>
  <si>
    <t>Механизированная уборка придомовой территории</t>
  </si>
  <si>
    <r>
      <t xml:space="preserve">Цеховые затраты: </t>
    </r>
    <r>
      <rPr>
        <i/>
        <sz val="10"/>
        <rFont val="Arial"/>
        <family val="2"/>
      </rPr>
      <t>коммунальные услуги, амортизация  здания склада, услуги связи (диспетчер) и т.п.</t>
    </r>
  </si>
  <si>
    <r>
      <t xml:space="preserve">Общехозяйственные расходы: </t>
    </r>
    <r>
      <rPr>
        <i/>
        <sz val="10"/>
        <rFont val="Arial"/>
        <family val="2"/>
      </rPr>
      <t>содержание офиса, зарплата и отчисления управленческого персонала, информационно-техническое обслуживание программ, расходы по лицензированию, юридические услуги, услуги банка, связь и т.п.</t>
    </r>
  </si>
  <si>
    <t>Санитарное содержание лестничных клеток</t>
  </si>
  <si>
    <t>Текущий ремонт, выполненный собственными силами</t>
  </si>
  <si>
    <t>Ремонт кабеля</t>
  </si>
  <si>
    <t>Смена автомата</t>
  </si>
  <si>
    <t>Ремонт и установка двери</t>
  </si>
  <si>
    <t>Текущий ремонт, выполненный сторонними организациями</t>
  </si>
  <si>
    <t>Косметический ремонт подъездов</t>
  </si>
  <si>
    <t xml:space="preserve">ВДГО </t>
  </si>
  <si>
    <t>Итого</t>
  </si>
  <si>
    <t>Капитальный ремонт</t>
  </si>
  <si>
    <t>Остаток средств на 01.01.2015г.</t>
  </si>
  <si>
    <t xml:space="preserve">Начислено </t>
  </si>
  <si>
    <t>Собрано в т. ч.:</t>
  </si>
  <si>
    <t xml:space="preserve">           Население</t>
  </si>
  <si>
    <t xml:space="preserve">                        доля Администрации</t>
  </si>
  <si>
    <t>Выполнено в т.ч.:</t>
  </si>
  <si>
    <t>Остаток средств на 01.01.2016г.</t>
  </si>
  <si>
    <t>Получено средств по результатам претензионно-исковой работы</t>
  </si>
  <si>
    <t>Задолженность населения на 01.01.2016г.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</si>
</sst>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/>
    </xf>
    <xf numFmtId="0" fontId="0" fillId="0" borderId="4" xfId="0" applyBorder="1" applyAlignment="1">
      <alignment horizontal="right" vertical="center"/>
    </xf>
    <xf numFmtId="0" fontId="0" fillId="0" borderId="4" xfId="0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6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2" fontId="2" fillId="0" borderId="4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4" xfId="0" applyFont="1" applyBorder="1" applyAlignment="1">
      <alignment/>
    </xf>
    <xf numFmtId="2" fontId="2" fillId="0" borderId="4" xfId="0" applyNumberFormat="1" applyFont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4" xfId="0" applyFont="1" applyBorder="1" applyAlignment="1">
      <alignment/>
    </xf>
    <xf numFmtId="2" fontId="0" fillId="0" borderId="0" xfId="0" applyNumberFormat="1" applyAlignment="1">
      <alignment/>
    </xf>
    <xf numFmtId="0" fontId="4" fillId="0" borderId="4" xfId="0" applyFont="1" applyBorder="1" applyAlignment="1">
      <alignment/>
    </xf>
    <xf numFmtId="0" fontId="0" fillId="0" borderId="2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Font="1" applyBorder="1" applyAlignment="1">
      <alignment/>
    </xf>
    <xf numFmtId="0" fontId="0" fillId="0" borderId="4" xfId="0" applyBorder="1" applyAlignment="1">
      <alignment/>
    </xf>
    <xf numFmtId="0" fontId="0" fillId="0" borderId="2" xfId="0" applyBorder="1" applyAlignment="1">
      <alignment/>
    </xf>
    <xf numFmtId="0" fontId="0" fillId="0" borderId="9" xfId="0" applyBorder="1" applyAlignment="1">
      <alignment/>
    </xf>
    <xf numFmtId="0" fontId="0" fillId="0" borderId="3" xfId="0" applyBorder="1" applyAlignment="1">
      <alignment/>
    </xf>
    <xf numFmtId="0" fontId="0" fillId="0" borderId="4" xfId="0" applyFont="1" applyBorder="1" applyAlignment="1">
      <alignment wrapText="1"/>
    </xf>
    <xf numFmtId="0" fontId="6" fillId="0" borderId="0" xfId="0" applyFont="1" applyAlignment="1">
      <alignment/>
    </xf>
    <xf numFmtId="0" fontId="4" fillId="0" borderId="2" xfId="0" applyFont="1" applyBorder="1" applyAlignment="1">
      <alignment wrapText="1"/>
    </xf>
    <xf numFmtId="0" fontId="4" fillId="0" borderId="9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10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10" xfId="0" applyBorder="1" applyAlignment="1">
      <alignment/>
    </xf>
    <xf numFmtId="0" fontId="0" fillId="0" borderId="2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3" xfId="0" applyFont="1" applyBorder="1" applyAlignment="1">
      <alignment/>
    </xf>
    <xf numFmtId="2" fontId="5" fillId="0" borderId="5" xfId="0" applyNumberFormat="1" applyFont="1" applyFill="1" applyBorder="1" applyAlignment="1">
      <alignment/>
    </xf>
    <xf numFmtId="0" fontId="7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4" xfId="0" applyFont="1" applyFill="1" applyBorder="1" applyAlignment="1">
      <alignment/>
    </xf>
    <xf numFmtId="0" fontId="2" fillId="0" borderId="4" xfId="0" applyFont="1" applyFill="1" applyBorder="1" applyAlignment="1">
      <alignment horizontal="center"/>
    </xf>
    <xf numFmtId="0" fontId="2" fillId="0" borderId="11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K54"/>
  <sheetViews>
    <sheetView tabSelected="1" workbookViewId="0" topLeftCell="A1">
      <selection activeCell="L6" sqref="L6"/>
    </sheetView>
  </sheetViews>
  <sheetFormatPr defaultColWidth="9.140625" defaultRowHeight="12.75"/>
  <cols>
    <col min="7" max="7" width="10.28125" style="0" customWidth="1"/>
    <col min="8" max="8" width="11.421875" style="0" customWidth="1"/>
    <col min="10" max="10" width="11.00390625" style="0" hidden="1" customWidth="1"/>
    <col min="11" max="11" width="9.140625" style="0" hidden="1" customWidth="1"/>
  </cols>
  <sheetData>
    <row r="2" ht="15.75">
      <c r="A2" s="1" t="s">
        <v>0</v>
      </c>
    </row>
    <row r="3" spans="1:7" ht="12.75">
      <c r="A3" s="2" t="s">
        <v>1</v>
      </c>
      <c r="B3" s="2"/>
      <c r="C3" s="2"/>
      <c r="D3" s="2"/>
      <c r="E3" s="2"/>
      <c r="F3" s="2"/>
      <c r="G3" s="2"/>
    </row>
    <row r="4" spans="1:7" ht="12.75">
      <c r="A4" s="3" t="s">
        <v>2</v>
      </c>
      <c r="B4" s="4"/>
      <c r="C4" s="4"/>
      <c r="D4" s="4"/>
      <c r="E4" s="4"/>
      <c r="F4" s="4"/>
      <c r="G4" s="4"/>
    </row>
    <row r="5" spans="1:7" s="10" customFormat="1" ht="12.75">
      <c r="A5" s="5" t="s">
        <v>3</v>
      </c>
      <c r="B5" s="6"/>
      <c r="C5" s="7">
        <f>E5+G5</f>
        <v>555.98</v>
      </c>
      <c r="D5" s="8" t="s">
        <v>4</v>
      </c>
      <c r="E5" s="9">
        <v>489.29</v>
      </c>
      <c r="F5" s="8" t="s">
        <v>5</v>
      </c>
      <c r="G5" s="9">
        <v>66.69</v>
      </c>
    </row>
    <row r="6" spans="1:8" ht="12.75">
      <c r="A6" s="11"/>
      <c r="B6" s="12"/>
      <c r="C6" s="12"/>
      <c r="D6" s="12"/>
      <c r="E6" s="12"/>
      <c r="F6" s="12"/>
      <c r="G6" s="13" t="s">
        <v>6</v>
      </c>
      <c r="H6" s="14"/>
    </row>
    <row r="7" spans="1:8" ht="12.75">
      <c r="A7" s="15" t="s">
        <v>7</v>
      </c>
      <c r="B7" s="15"/>
      <c r="C7" s="15"/>
      <c r="D7" s="15"/>
      <c r="E7" s="15"/>
      <c r="F7" s="16"/>
      <c r="G7" s="17">
        <f>G8+G9+G10</f>
        <v>12.57</v>
      </c>
      <c r="H7" s="18"/>
    </row>
    <row r="8" spans="1:8" ht="12.75">
      <c r="A8" s="19" t="s">
        <v>8</v>
      </c>
      <c r="B8" s="19"/>
      <c r="C8" s="19"/>
      <c r="D8" s="19"/>
      <c r="E8" s="19"/>
      <c r="F8" s="20"/>
      <c r="G8" s="21">
        <v>7.42</v>
      </c>
      <c r="H8" s="22"/>
    </row>
    <row r="9" spans="1:8" ht="12.75">
      <c r="A9" s="23" t="s">
        <v>9</v>
      </c>
      <c r="B9" s="24"/>
      <c r="C9" s="24"/>
      <c r="D9" s="24"/>
      <c r="E9" s="24"/>
      <c r="F9" s="24"/>
      <c r="G9" s="25">
        <v>5.15</v>
      </c>
      <c r="H9" s="26"/>
    </row>
    <row r="10" spans="1:8" ht="12.75">
      <c r="A10" s="20" t="s">
        <v>10</v>
      </c>
      <c r="B10" s="27"/>
      <c r="C10" s="27"/>
      <c r="D10" s="27"/>
      <c r="E10" s="27"/>
      <c r="F10" s="27"/>
      <c r="G10" s="25">
        <v>0</v>
      </c>
      <c r="H10" s="26"/>
    </row>
    <row r="11" spans="1:8" ht="12.75">
      <c r="A11" s="15" t="s">
        <v>11</v>
      </c>
      <c r="B11" s="15"/>
      <c r="C11" s="15"/>
      <c r="D11" s="15"/>
      <c r="E11" s="15"/>
      <c r="F11" s="16"/>
      <c r="G11" s="28">
        <v>41.71</v>
      </c>
      <c r="H11" s="29"/>
    </row>
    <row r="12" spans="1:8" ht="12.75">
      <c r="A12" s="20" t="s">
        <v>12</v>
      </c>
      <c r="B12" s="27"/>
      <c r="C12" s="27"/>
      <c r="D12" s="27"/>
      <c r="E12" s="27"/>
      <c r="F12" s="27"/>
      <c r="G12" s="30"/>
      <c r="H12" s="31">
        <v>30290.52</v>
      </c>
    </row>
    <row r="13" spans="1:8" ht="12.75">
      <c r="A13" s="20" t="s">
        <v>13</v>
      </c>
      <c r="B13" s="27"/>
      <c r="C13" s="27"/>
      <c r="D13" s="27"/>
      <c r="E13" s="27"/>
      <c r="F13" s="27"/>
      <c r="G13" s="30"/>
      <c r="H13" s="31">
        <v>55885.54</v>
      </c>
    </row>
    <row r="14" spans="1:8" ht="12.75">
      <c r="A14" s="20" t="s">
        <v>14</v>
      </c>
      <c r="B14" s="27"/>
      <c r="C14" s="27"/>
      <c r="D14" s="27"/>
      <c r="E14" s="27"/>
      <c r="F14" s="27"/>
      <c r="G14" s="30"/>
      <c r="H14" s="32">
        <f>H32</f>
        <v>77134.65</v>
      </c>
    </row>
    <row r="15" spans="1:8" ht="12.75">
      <c r="A15" s="20" t="s">
        <v>15</v>
      </c>
      <c r="B15" s="27"/>
      <c r="C15" s="27"/>
      <c r="D15" s="27"/>
      <c r="E15" s="27"/>
      <c r="F15" s="27"/>
      <c r="G15" s="30"/>
      <c r="H15" s="32">
        <f>(H32-H31)/$C$5/4</f>
        <v>34.68409385229684</v>
      </c>
    </row>
    <row r="16" spans="1:11" ht="15.75">
      <c r="A16" s="33" t="s">
        <v>16</v>
      </c>
      <c r="B16" s="33"/>
      <c r="C16" s="33"/>
      <c r="D16" s="33"/>
      <c r="E16" s="33"/>
      <c r="F16" s="33"/>
      <c r="G16" s="34"/>
      <c r="H16" s="17" t="s">
        <v>17</v>
      </c>
      <c r="J16" s="35">
        <f>J17+J25</f>
        <v>28471.010000000002</v>
      </c>
      <c r="K16">
        <v>14470.64</v>
      </c>
    </row>
    <row r="17" spans="1:11" ht="12.75">
      <c r="A17" s="36" t="s">
        <v>18</v>
      </c>
      <c r="B17" s="36"/>
      <c r="C17" s="36"/>
      <c r="D17" s="36"/>
      <c r="E17" s="36"/>
      <c r="F17" s="36"/>
      <c r="G17" s="36"/>
      <c r="H17" s="31">
        <f>H18+H19+H20+H21+H22+H23</f>
        <v>19707.52</v>
      </c>
      <c r="J17">
        <v>13066.4</v>
      </c>
      <c r="K17" s="35">
        <f>$K$16/$J$16*J17</f>
        <v>6641.112152185678</v>
      </c>
    </row>
    <row r="18" spans="1:8" ht="106.5" customHeight="1">
      <c r="A18" s="37" t="s">
        <v>19</v>
      </c>
      <c r="B18" s="38"/>
      <c r="C18" s="38"/>
      <c r="D18" s="38"/>
      <c r="E18" s="38"/>
      <c r="F18" s="38"/>
      <c r="G18" s="39"/>
      <c r="H18" s="40">
        <f>69.13+4802.41+1010.16+6.93+960.6+0.01</f>
        <v>6849.240000000001</v>
      </c>
    </row>
    <row r="19" spans="1:8" ht="12.75">
      <c r="A19" s="41" t="s">
        <v>20</v>
      </c>
      <c r="B19" s="41"/>
      <c r="C19" s="41"/>
      <c r="D19" s="41"/>
      <c r="E19" s="41"/>
      <c r="F19" s="41"/>
      <c r="G19" s="41"/>
      <c r="H19" s="40">
        <v>1379.94</v>
      </c>
    </row>
    <row r="20" spans="1:8" ht="12.75">
      <c r="A20" s="42" t="s">
        <v>21</v>
      </c>
      <c r="B20" s="43"/>
      <c r="C20" s="43"/>
      <c r="D20" s="43"/>
      <c r="E20" s="43"/>
      <c r="F20" s="43"/>
      <c r="G20" s="44"/>
      <c r="H20" s="40">
        <f>110.6+92.99</f>
        <v>203.58999999999997</v>
      </c>
    </row>
    <row r="21" spans="1:8" ht="12.75">
      <c r="A21" s="37" t="s">
        <v>22</v>
      </c>
      <c r="B21" s="38"/>
      <c r="C21" s="38"/>
      <c r="D21" s="38"/>
      <c r="E21" s="38"/>
      <c r="F21" s="38"/>
      <c r="G21" s="39"/>
      <c r="H21" s="40">
        <f>124.48+23.86</f>
        <v>148.34</v>
      </c>
    </row>
    <row r="22" spans="1:8" ht="36" customHeight="1">
      <c r="A22" s="45" t="s">
        <v>23</v>
      </c>
      <c r="B22" s="45"/>
      <c r="C22" s="45"/>
      <c r="D22" s="45"/>
      <c r="E22" s="45"/>
      <c r="F22" s="45"/>
      <c r="G22" s="45"/>
      <c r="H22" s="40">
        <f>71.08+13.88+4.89+0.37+114.08+123.14+9.42+5.7+67.88+387.92</f>
        <v>798.36</v>
      </c>
    </row>
    <row r="23" spans="1:8" s="46" customFormat="1" ht="54" customHeight="1">
      <c r="A23" s="45" t="s">
        <v>24</v>
      </c>
      <c r="B23" s="45"/>
      <c r="C23" s="45"/>
      <c r="D23" s="45"/>
      <c r="E23" s="45"/>
      <c r="F23" s="45"/>
      <c r="G23" s="45"/>
      <c r="H23" s="40">
        <f>3686.94+6641.11</f>
        <v>10328.05</v>
      </c>
    </row>
    <row r="24" spans="1:8" ht="12.75">
      <c r="A24" s="47" t="s">
        <v>25</v>
      </c>
      <c r="B24" s="48"/>
      <c r="C24" s="48"/>
      <c r="D24" s="48"/>
      <c r="E24" s="48"/>
      <c r="F24" s="48"/>
      <c r="G24" s="49"/>
      <c r="H24" s="31">
        <v>0</v>
      </c>
    </row>
    <row r="25" spans="1:11" ht="12.75">
      <c r="A25" s="36" t="s">
        <v>26</v>
      </c>
      <c r="B25" s="36"/>
      <c r="C25" s="36"/>
      <c r="D25" s="36"/>
      <c r="E25" s="36"/>
      <c r="F25" s="36"/>
      <c r="G25" s="36"/>
      <c r="H25" s="32">
        <f>H26+H27+H28</f>
        <v>23234.13</v>
      </c>
      <c r="J25" s="35">
        <v>15404.61</v>
      </c>
      <c r="K25" s="35">
        <f>$K$16/$J$16*J25</f>
        <v>7829.527847814319</v>
      </c>
    </row>
    <row r="26" spans="1:11" ht="12.75">
      <c r="A26" s="50" t="s">
        <v>27</v>
      </c>
      <c r="B26" s="51"/>
      <c r="C26" s="51"/>
      <c r="D26" s="51"/>
      <c r="E26" s="51"/>
      <c r="F26" s="51"/>
      <c r="G26" s="52"/>
      <c r="H26" s="40">
        <f>4700.21+2388.92</f>
        <v>7089.13</v>
      </c>
      <c r="J26">
        <v>4700.21</v>
      </c>
      <c r="K26" s="35">
        <f>$K$25/$J$25*J26</f>
        <v>2388.922866958355</v>
      </c>
    </row>
    <row r="27" spans="1:11" ht="12.75">
      <c r="A27" s="50" t="s">
        <v>28</v>
      </c>
      <c r="B27" s="51"/>
      <c r="C27" s="51"/>
      <c r="D27" s="51"/>
      <c r="E27" s="51"/>
      <c r="F27" s="51"/>
      <c r="G27" s="52"/>
      <c r="H27" s="40">
        <f>2123.12+1079.09</f>
        <v>3202.21</v>
      </c>
      <c r="J27">
        <v>2123.12</v>
      </c>
      <c r="K27" s="35">
        <f>$K$25/$J$25*J27</f>
        <v>1079.094320742397</v>
      </c>
    </row>
    <row r="28" spans="1:11" ht="12.75">
      <c r="A28" s="53" t="s">
        <v>29</v>
      </c>
      <c r="B28" s="54"/>
      <c r="C28" s="54"/>
      <c r="D28" s="54"/>
      <c r="E28" s="54"/>
      <c r="F28" s="54"/>
      <c r="G28" s="55"/>
      <c r="H28" s="40">
        <f>8581.28+4361.51</f>
        <v>12942.79</v>
      </c>
      <c r="J28">
        <v>8581.28</v>
      </c>
      <c r="K28" s="35">
        <f>$K$25/$J$25*J28</f>
        <v>4361.510660113568</v>
      </c>
    </row>
    <row r="29" spans="1:8" ht="12.75">
      <c r="A29" s="36" t="s">
        <v>30</v>
      </c>
      <c r="B29" s="36"/>
      <c r="C29" s="36"/>
      <c r="D29" s="36"/>
      <c r="E29" s="36"/>
      <c r="F29" s="36"/>
      <c r="G29" s="36"/>
      <c r="H29" s="31">
        <f>H30</f>
        <v>34193</v>
      </c>
    </row>
    <row r="30" spans="1:8" ht="12.75">
      <c r="A30" s="56" t="s">
        <v>31</v>
      </c>
      <c r="B30" s="57"/>
      <c r="C30" s="57"/>
      <c r="D30" s="57"/>
      <c r="E30" s="57"/>
      <c r="F30" s="57"/>
      <c r="G30" s="58"/>
      <c r="H30" s="40">
        <v>34193</v>
      </c>
    </row>
    <row r="31" spans="1:8" ht="12.75">
      <c r="A31" s="15" t="s">
        <v>32</v>
      </c>
      <c r="B31" s="41"/>
      <c r="C31" s="41"/>
      <c r="D31" s="41"/>
      <c r="E31" s="41"/>
      <c r="F31" s="41"/>
      <c r="G31" s="41"/>
      <c r="H31" s="31">
        <v>0</v>
      </c>
    </row>
    <row r="32" spans="1:10" ht="12.75">
      <c r="A32" s="15" t="s">
        <v>33</v>
      </c>
      <c r="B32" s="15"/>
      <c r="C32" s="15"/>
      <c r="D32" s="15"/>
      <c r="E32" s="15"/>
      <c r="F32" s="15"/>
      <c r="G32" s="15"/>
      <c r="H32" s="32">
        <f>H17+H24+H25+H29+H31</f>
        <v>77134.65</v>
      </c>
      <c r="I32" s="59"/>
      <c r="J32" s="12"/>
    </row>
    <row r="33" spans="1:8" ht="12.75">
      <c r="A33" s="60" t="s">
        <v>34</v>
      </c>
      <c r="B33" s="19"/>
      <c r="C33" s="19"/>
      <c r="D33" s="19"/>
      <c r="E33" s="19"/>
      <c r="F33" s="19"/>
      <c r="G33" s="19"/>
      <c r="H33" s="25"/>
    </row>
    <row r="34" spans="1:8" ht="12.75">
      <c r="A34" s="61" t="s">
        <v>35</v>
      </c>
      <c r="B34" s="62"/>
      <c r="C34" s="62"/>
      <c r="D34" s="62"/>
      <c r="E34" s="62"/>
      <c r="F34" s="62"/>
      <c r="G34" s="63"/>
      <c r="H34" s="31">
        <v>-3522.61</v>
      </c>
    </row>
    <row r="35" spans="1:8" ht="12.75">
      <c r="A35" s="64" t="s">
        <v>36</v>
      </c>
      <c r="B35" s="19"/>
      <c r="C35" s="19"/>
      <c r="D35" s="19"/>
      <c r="E35" s="19"/>
      <c r="F35" s="19"/>
      <c r="G35" s="19"/>
      <c r="H35" s="31"/>
    </row>
    <row r="36" spans="1:8" ht="12.75">
      <c r="A36" s="65" t="s">
        <v>37</v>
      </c>
      <c r="B36" s="65"/>
      <c r="C36" s="65"/>
      <c r="D36" s="65"/>
      <c r="E36" s="65"/>
      <c r="F36" s="65"/>
      <c r="G36" s="65"/>
      <c r="H36" s="31">
        <f>H37</f>
        <v>1710.99</v>
      </c>
    </row>
    <row r="37" spans="1:8" ht="12.75">
      <c r="A37" s="20" t="s">
        <v>38</v>
      </c>
      <c r="B37" s="27"/>
      <c r="C37" s="27"/>
      <c r="D37" s="27"/>
      <c r="E37" s="27"/>
      <c r="F37" s="27"/>
      <c r="G37" s="30"/>
      <c r="H37" s="40">
        <v>1710.99</v>
      </c>
    </row>
    <row r="38" spans="1:8" ht="12.75">
      <c r="A38" s="20" t="s">
        <v>39</v>
      </c>
      <c r="B38" s="27"/>
      <c r="C38" s="27"/>
      <c r="D38" s="27"/>
      <c r="E38" s="27"/>
      <c r="F38" s="27"/>
      <c r="G38" s="30"/>
      <c r="H38" s="40">
        <v>0</v>
      </c>
    </row>
    <row r="39" spans="1:8" ht="12.75">
      <c r="A39" s="65" t="s">
        <v>40</v>
      </c>
      <c r="B39" s="65"/>
      <c r="C39" s="65"/>
      <c r="D39" s="65"/>
      <c r="E39" s="65"/>
      <c r="F39" s="65"/>
      <c r="G39" s="65"/>
      <c r="H39" s="31">
        <v>0</v>
      </c>
    </row>
    <row r="40" spans="1:8" ht="12.75">
      <c r="A40" s="61" t="s">
        <v>41</v>
      </c>
      <c r="B40" s="62"/>
      <c r="C40" s="62"/>
      <c r="D40" s="62"/>
      <c r="E40" s="62"/>
      <c r="F40" s="62"/>
      <c r="G40" s="63"/>
      <c r="H40" s="31">
        <f>H34+H36-H39</f>
        <v>-1811.6200000000001</v>
      </c>
    </row>
    <row r="41" spans="1:8" ht="12.75">
      <c r="A41" s="66" t="s">
        <v>42</v>
      </c>
      <c r="B41" s="43"/>
      <c r="C41" s="43"/>
      <c r="D41" s="43"/>
      <c r="E41" s="43"/>
      <c r="F41" s="43"/>
      <c r="G41" s="44"/>
      <c r="H41" s="67">
        <v>0</v>
      </c>
    </row>
    <row r="42" spans="1:8" ht="12.75">
      <c r="A42" s="68" t="s">
        <v>43</v>
      </c>
      <c r="B42" s="68"/>
      <c r="C42" s="68"/>
      <c r="D42" s="68"/>
      <c r="E42" s="68"/>
      <c r="F42" s="68"/>
      <c r="G42" s="68"/>
      <c r="H42" s="69">
        <v>23324.12</v>
      </c>
    </row>
    <row r="54" ht="12.75">
      <c r="E54" s="12"/>
    </row>
  </sheetData>
  <mergeCells count="38">
    <mergeCell ref="A41:G41"/>
    <mergeCell ref="A42:G42"/>
    <mergeCell ref="A37:G37"/>
    <mergeCell ref="A38:G38"/>
    <mergeCell ref="A39:G39"/>
    <mergeCell ref="A40:G40"/>
    <mergeCell ref="A33:G33"/>
    <mergeCell ref="A34:G34"/>
    <mergeCell ref="A35:G35"/>
    <mergeCell ref="A36:G36"/>
    <mergeCell ref="A29:G29"/>
    <mergeCell ref="A30:G30"/>
    <mergeCell ref="A31:G31"/>
    <mergeCell ref="A32:G32"/>
    <mergeCell ref="A24:G24"/>
    <mergeCell ref="A25:G25"/>
    <mergeCell ref="A26:G26"/>
    <mergeCell ref="A27:G27"/>
    <mergeCell ref="A20:G20"/>
    <mergeCell ref="A21:G21"/>
    <mergeCell ref="A22:G22"/>
    <mergeCell ref="A23:G23"/>
    <mergeCell ref="A16:G16"/>
    <mergeCell ref="A17:G17"/>
    <mergeCell ref="A18:G18"/>
    <mergeCell ref="A19:G19"/>
    <mergeCell ref="A12:G12"/>
    <mergeCell ref="A13:G13"/>
    <mergeCell ref="A14:G14"/>
    <mergeCell ref="A15:G15"/>
    <mergeCell ref="A8:F8"/>
    <mergeCell ref="A9:F9"/>
    <mergeCell ref="A10:F10"/>
    <mergeCell ref="A11:F11"/>
    <mergeCell ref="A3:G3"/>
    <mergeCell ref="A4:G4"/>
    <mergeCell ref="A5:B5"/>
    <mergeCell ref="A7:F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dcterms:created xsi:type="dcterms:W3CDTF">1996-10-08T23:32:33Z</dcterms:created>
  <dcterms:modified xsi:type="dcterms:W3CDTF">2016-03-29T07:53:53Z</dcterms:modified>
  <cp:category/>
  <cp:version/>
  <cp:contentType/>
  <cp:contentStatus/>
</cp:coreProperties>
</file>