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Пр.ш.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2" i="1"/>
  <c r="H41" i="1"/>
  <c r="H40" i="1"/>
  <c r="H36" i="1"/>
  <c r="H28" i="1"/>
  <c r="H25" i="1"/>
  <c r="H24" i="1"/>
  <c r="H23" i="1"/>
  <c r="H18" i="1"/>
  <c r="H17" i="1"/>
  <c r="H32" i="1" s="1"/>
  <c r="D7" i="1"/>
  <c r="C5" i="1"/>
  <c r="H15" i="1" l="1"/>
  <c r="H14" i="1"/>
</calcChain>
</file>

<file path=xl/sharedStrings.xml><?xml version="1.0" encoding="utf-8"?>
<sst xmlns="http://schemas.openxmlformats.org/spreadsheetml/2006/main" count="58" uniqueCount="53">
  <si>
    <t>ООО "Кузнечное сервис"</t>
  </si>
  <si>
    <t xml:space="preserve">Отчет о финансово-хозяйственной деятельности МКД </t>
  </si>
  <si>
    <t>за 2016 год</t>
  </si>
  <si>
    <t>ул. Приозерское шоссе д.16</t>
  </si>
  <si>
    <t>Общая площадь жилых и нежилых помещений</t>
  </si>
  <si>
    <t>Приватиз.</t>
  </si>
  <si>
    <t>Муницип.</t>
  </si>
  <si>
    <t>Утвержденный тариф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</si>
  <si>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</si>
  <si>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</si>
  <si>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</si>
  <si>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</si>
  <si>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</si>
  <si>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</si>
  <si>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</si>
  <si>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</si>
  <si>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</si>
  <si>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</si>
  <si>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</si>
  <si>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</si>
  <si>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</si>
  <si>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</si>
  <si>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</si>
  <si>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</si>
  <si>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</si>
  <si>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</si>
  <si>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</si>
  <si>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</si>
  <si>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</si>
  <si>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</si>
  <si>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</si>
  <si>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</si>
  <si>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</si>
  <si>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</si>
  <si>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</si>
  <si>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</si>
  <si>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01.01.2016г.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</si>
  <si>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</si>
  <si>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</si>
  <si>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</si>
  <si>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</si>
  <si>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01.01.2017г.</t>
  </si>
  <si>
    <t>Получено средств по результатам претензионно-исковой работы</t>
  </si>
  <si>
    <t>Задолженность населения на 01.01.2017г.</t>
  </si>
  <si>
    <t>Сведения о доходах и расходах по дому с 2014г. по 2016г</t>
  </si>
  <si>
    <t>2014г.</t>
  </si>
  <si>
    <t>2015г.</t>
  </si>
  <si>
    <t>2016г.</t>
  </si>
  <si>
    <t>Остатки средств с 2014г. по 2016г.</t>
  </si>
  <si>
    <t>доходы</t>
  </si>
  <si>
    <t>расходы</t>
  </si>
  <si>
    <t xml:space="preserve">Директор 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</si>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</sst>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" xfId="0" applyFont="1" applyBorder="1" applyAlignment="1"/>
    <xf numFmtId="0" fontId="1" fillId="0" borderId="7" xfId="0" applyFont="1" applyBorder="1" applyAlignment="1"/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2" fontId="2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2" xfId="0" applyFont="1" applyBorder="1"/>
    <xf numFmtId="2" fontId="1" fillId="0" borderId="2" xfId="0" applyNumberFormat="1" applyFont="1" applyBorder="1"/>
    <xf numFmtId="2" fontId="2" fillId="0" borderId="11" xfId="0" applyNumberFormat="1" applyFont="1" applyFill="1" applyBorder="1"/>
    <xf numFmtId="0" fontId="2" fillId="0" borderId="8" xfId="0" applyFont="1" applyBorder="1" applyAlignment="1">
      <alignment horizontal="left" vertical="justify"/>
    </xf>
    <xf numFmtId="0" fontId="2" fillId="0" borderId="9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6" fillId="0" borderId="8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1" fillId="0" borderId="2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7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vertical="justify" wrapText="1"/>
    </xf>
    <xf numFmtId="0" fontId="5" fillId="0" borderId="8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2" xfId="0" applyFont="1" applyBorder="1" applyAlignment="1">
      <alignment vertical="justify"/>
    </xf>
    <xf numFmtId="0" fontId="2" fillId="0" borderId="3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8" xfId="0" applyFont="1" applyBorder="1" applyAlignment="1">
      <alignment vertical="justify"/>
    </xf>
    <xf numFmtId="0" fontId="2" fillId="0" borderId="8" xfId="0" applyFont="1" applyBorder="1" applyAlignment="1">
      <alignment horizontal="left" vertical="justify" wrapText="1"/>
    </xf>
    <xf numFmtId="0" fontId="2" fillId="0" borderId="9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4" fillId="0" borderId="2" xfId="0" applyFont="1" applyFill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2" fillId="0" borderId="8" xfId="0" applyFont="1" applyBorder="1" applyAlignment="1">
      <alignment vertical="justify" wrapText="1"/>
    </xf>
    <xf numFmtId="0" fontId="2" fillId="0" borderId="9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21" workbookViewId="0">
      <selection activeCell="J13" sqref="J13"/>
    </sheetView>
  </sheetViews>
  <sheetFormatPr defaultColWidth="10.453125" defaultRowHeight="12.5" x14ac:dyDescent="0.25"/>
  <cols>
    <col min="1" max="16384" width="10.453125" style="1"/>
  </cols>
  <sheetData>
    <row r="1" spans="1:10" ht="13" x14ac:dyDescent="0.3">
      <c r="A1" s="68" t="s">
        <v>0</v>
      </c>
      <c r="B1" s="68"/>
      <c r="C1" s="68"/>
      <c r="D1" s="68"/>
      <c r="E1" s="68"/>
      <c r="F1" s="68"/>
      <c r="G1" s="68"/>
      <c r="H1" s="68"/>
    </row>
    <row r="2" spans="1:10" ht="15.5" x14ac:dyDescent="0.35">
      <c r="A2" s="69" t="s">
        <v>1</v>
      </c>
      <c r="B2" s="69"/>
      <c r="C2" s="69"/>
      <c r="D2" s="69"/>
      <c r="E2" s="69"/>
      <c r="F2" s="69"/>
      <c r="G2" s="69"/>
      <c r="H2" s="69"/>
    </row>
    <row r="3" spans="1:10" ht="13" x14ac:dyDescent="0.3">
      <c r="A3" s="68" t="s">
        <v>2</v>
      </c>
      <c r="B3" s="68"/>
      <c r="C3" s="68"/>
      <c r="D3" s="68"/>
      <c r="E3" s="68"/>
      <c r="F3" s="68"/>
      <c r="G3" s="68"/>
      <c r="H3" s="68"/>
    </row>
    <row r="4" spans="1:10" ht="13" x14ac:dyDescent="0.3">
      <c r="A4" s="70" t="s">
        <v>3</v>
      </c>
      <c r="B4" s="70"/>
      <c r="C4" s="70"/>
      <c r="D4" s="70"/>
      <c r="E4" s="70"/>
      <c r="F4" s="70"/>
      <c r="G4" s="70"/>
      <c r="H4" s="70"/>
    </row>
    <row r="5" spans="1:10" ht="43.25" customHeight="1" x14ac:dyDescent="0.25">
      <c r="A5" s="71" t="s">
        <v>4</v>
      </c>
      <c r="B5" s="71"/>
      <c r="C5" s="2">
        <f>E5+G5</f>
        <v>533.35</v>
      </c>
      <c r="D5" s="3" t="s">
        <v>5</v>
      </c>
      <c r="E5" s="4">
        <v>440.87</v>
      </c>
      <c r="F5" s="3" t="s">
        <v>6</v>
      </c>
      <c r="G5" s="4">
        <v>92.48</v>
      </c>
      <c r="H5" s="5"/>
      <c r="I5" s="6"/>
      <c r="J5" s="6"/>
    </row>
    <row r="6" spans="1:10" ht="13" x14ac:dyDescent="0.3">
      <c r="A6" s="7" t="s">
        <v>7</v>
      </c>
      <c r="B6" s="8"/>
      <c r="C6" s="9"/>
      <c r="D6" s="10" t="s">
        <v>8</v>
      </c>
      <c r="E6" s="11"/>
      <c r="F6" s="5"/>
      <c r="G6" s="5"/>
      <c r="H6" s="12"/>
      <c r="I6" s="6"/>
      <c r="J6" s="6"/>
    </row>
    <row r="7" spans="1:10" ht="13" x14ac:dyDescent="0.3">
      <c r="A7" s="13" t="s">
        <v>9</v>
      </c>
      <c r="B7" s="14"/>
      <c r="C7" s="15"/>
      <c r="D7" s="16">
        <f>D8+D9+D10</f>
        <v>13.86</v>
      </c>
      <c r="E7" s="16"/>
      <c r="F7" s="16"/>
      <c r="G7" s="16"/>
      <c r="H7" s="16"/>
      <c r="I7" s="17"/>
      <c r="J7" s="17"/>
    </row>
    <row r="8" spans="1:10" x14ac:dyDescent="0.25">
      <c r="A8" s="18" t="s">
        <v>10</v>
      </c>
      <c r="B8" s="19"/>
      <c r="C8" s="19"/>
      <c r="D8" s="20">
        <v>9.36</v>
      </c>
      <c r="E8" s="20"/>
      <c r="F8" s="20"/>
      <c r="G8" s="20"/>
      <c r="H8" s="20"/>
      <c r="I8" s="21"/>
      <c r="J8" s="21"/>
    </row>
    <row r="9" spans="1:10" x14ac:dyDescent="0.25">
      <c r="A9" s="18" t="s">
        <v>11</v>
      </c>
      <c r="B9" s="19"/>
      <c r="C9" s="19"/>
      <c r="D9" s="22">
        <v>4.5</v>
      </c>
      <c r="E9" s="22"/>
      <c r="F9" s="11"/>
      <c r="G9" s="11"/>
      <c r="H9" s="22"/>
      <c r="I9" s="10"/>
      <c r="J9" s="10"/>
    </row>
    <row r="10" spans="1:10" x14ac:dyDescent="0.25">
      <c r="A10" s="18" t="s">
        <v>12</v>
      </c>
      <c r="B10" s="19"/>
      <c r="C10" s="19"/>
      <c r="D10" s="11">
        <v>0</v>
      </c>
      <c r="E10" s="11"/>
      <c r="F10" s="5"/>
      <c r="G10" s="5"/>
      <c r="H10" s="11"/>
      <c r="I10" s="6"/>
      <c r="J10" s="6"/>
    </row>
    <row r="11" spans="1:10" ht="13" x14ac:dyDescent="0.3">
      <c r="A11" s="23" t="s">
        <v>13</v>
      </c>
      <c r="B11" s="24"/>
      <c r="C11" s="24"/>
      <c r="D11" s="12"/>
      <c r="E11" s="12"/>
      <c r="F11" s="5"/>
      <c r="G11" s="5"/>
      <c r="H11" s="12"/>
      <c r="I11" s="6"/>
      <c r="J11" s="6"/>
    </row>
    <row r="12" spans="1:10" ht="13" x14ac:dyDescent="0.3">
      <c r="A12" s="36" t="s">
        <v>14</v>
      </c>
      <c r="B12" s="37"/>
      <c r="C12" s="37"/>
      <c r="D12" s="37"/>
      <c r="E12" s="37"/>
      <c r="F12" s="37"/>
      <c r="G12" s="38"/>
      <c r="H12" s="25">
        <v>88706.880000000005</v>
      </c>
    </row>
    <row r="13" spans="1:10" ht="13" x14ac:dyDescent="0.3">
      <c r="A13" s="36" t="s">
        <v>15</v>
      </c>
      <c r="B13" s="37"/>
      <c r="C13" s="37"/>
      <c r="D13" s="37"/>
      <c r="E13" s="37"/>
      <c r="F13" s="37"/>
      <c r="G13" s="38"/>
      <c r="H13" s="25">
        <v>87467.12</v>
      </c>
    </row>
    <row r="14" spans="1:10" ht="13" x14ac:dyDescent="0.3">
      <c r="A14" s="36" t="s">
        <v>16</v>
      </c>
      <c r="B14" s="37"/>
      <c r="C14" s="37"/>
      <c r="D14" s="37"/>
      <c r="E14" s="37"/>
      <c r="F14" s="37"/>
      <c r="G14" s="38"/>
      <c r="H14" s="26">
        <f>H32</f>
        <v>60831.259999999995</v>
      </c>
    </row>
    <row r="15" spans="1:10" ht="13" x14ac:dyDescent="0.3">
      <c r="A15" s="36" t="s">
        <v>17</v>
      </c>
      <c r="B15" s="37"/>
      <c r="C15" s="37"/>
      <c r="D15" s="37"/>
      <c r="E15" s="37"/>
      <c r="F15" s="37"/>
      <c r="G15" s="38"/>
      <c r="H15" s="26">
        <f>(H32-H31)/$C$5/12</f>
        <v>9.5045873566451036</v>
      </c>
    </row>
    <row r="16" spans="1:10" ht="14" x14ac:dyDescent="0.3">
      <c r="A16" s="63" t="s">
        <v>18</v>
      </c>
      <c r="B16" s="63"/>
      <c r="C16" s="63"/>
      <c r="D16" s="63"/>
      <c r="E16" s="63"/>
      <c r="F16" s="63"/>
      <c r="G16" s="64"/>
      <c r="H16" s="12" t="s">
        <v>19</v>
      </c>
    </row>
    <row r="17" spans="1:10" ht="13" x14ac:dyDescent="0.3">
      <c r="A17" s="55" t="s">
        <v>20</v>
      </c>
      <c r="B17" s="55"/>
      <c r="C17" s="55"/>
      <c r="D17" s="55"/>
      <c r="E17" s="55"/>
      <c r="F17" s="55"/>
      <c r="G17" s="55"/>
      <c r="H17" s="25">
        <f>H18+H19+H20+H21+H22+H23+H24+H25+H26</f>
        <v>60831.259999999995</v>
      </c>
    </row>
    <row r="18" spans="1:10" ht="90.65" customHeight="1" x14ac:dyDescent="0.25">
      <c r="A18" s="65" t="s">
        <v>21</v>
      </c>
      <c r="B18" s="66"/>
      <c r="C18" s="66"/>
      <c r="D18" s="66"/>
      <c r="E18" s="66"/>
      <c r="F18" s="66"/>
      <c r="G18" s="67"/>
      <c r="H18" s="5">
        <f>136.76+22887.36+5205.32+34.46+4575.44</f>
        <v>32839.339999999997</v>
      </c>
    </row>
    <row r="19" spans="1:10" hidden="1" x14ac:dyDescent="0.25">
      <c r="A19" s="56" t="s">
        <v>22</v>
      </c>
      <c r="B19" s="57"/>
      <c r="C19" s="57"/>
      <c r="D19" s="57"/>
      <c r="E19" s="57"/>
      <c r="F19" s="57"/>
      <c r="G19" s="58"/>
      <c r="H19" s="5"/>
    </row>
    <row r="20" spans="1:10" hidden="1" x14ac:dyDescent="0.25">
      <c r="A20" s="56" t="s">
        <v>23</v>
      </c>
      <c r="B20" s="57"/>
      <c r="C20" s="57"/>
      <c r="D20" s="57"/>
      <c r="E20" s="57"/>
      <c r="F20" s="57"/>
      <c r="G20" s="58"/>
      <c r="H20" s="5"/>
    </row>
    <row r="21" spans="1:10" x14ac:dyDescent="0.25">
      <c r="A21" s="56" t="s">
        <v>24</v>
      </c>
      <c r="B21" s="57"/>
      <c r="C21" s="57"/>
      <c r="D21" s="57"/>
      <c r="E21" s="57"/>
      <c r="F21" s="57"/>
      <c r="G21" s="58"/>
      <c r="H21" s="5">
        <v>454.74</v>
      </c>
    </row>
    <row r="22" spans="1:10" x14ac:dyDescent="0.25">
      <c r="A22" s="49" t="s">
        <v>25</v>
      </c>
      <c r="B22" s="49"/>
      <c r="C22" s="49"/>
      <c r="D22" s="49"/>
      <c r="E22" s="49"/>
      <c r="F22" s="49"/>
      <c r="G22" s="49"/>
      <c r="H22" s="5">
        <v>2419.9899999999998</v>
      </c>
    </row>
    <row r="23" spans="1:10" x14ac:dyDescent="0.25">
      <c r="A23" s="59" t="s">
        <v>26</v>
      </c>
      <c r="B23" s="46"/>
      <c r="C23" s="46"/>
      <c r="D23" s="46"/>
      <c r="E23" s="46"/>
      <c r="F23" s="46"/>
      <c r="G23" s="47"/>
      <c r="H23" s="5">
        <f>347.88+278.13</f>
        <v>626.01</v>
      </c>
    </row>
    <row r="24" spans="1:10" ht="12.75" customHeight="1" x14ac:dyDescent="0.25">
      <c r="A24" s="60" t="s">
        <v>27</v>
      </c>
      <c r="B24" s="61"/>
      <c r="C24" s="61"/>
      <c r="D24" s="61"/>
      <c r="E24" s="61"/>
      <c r="F24" s="61"/>
      <c r="G24" s="62"/>
      <c r="H24" s="5">
        <f>67.81+396.12</f>
        <v>463.93</v>
      </c>
    </row>
    <row r="25" spans="1:10" ht="25.5" customHeight="1" x14ac:dyDescent="0.25">
      <c r="A25" s="51" t="s">
        <v>28</v>
      </c>
      <c r="B25" s="51"/>
      <c r="C25" s="51"/>
      <c r="D25" s="51"/>
      <c r="E25" s="51"/>
      <c r="F25" s="51"/>
      <c r="G25" s="51"/>
      <c r="H25" s="5">
        <f>223.57+3.01+467.76+22.28+14.84+157.58+1330.46+21.24</f>
        <v>2240.7399999999998</v>
      </c>
    </row>
    <row r="26" spans="1:10" ht="52.75" customHeight="1" x14ac:dyDescent="0.25">
      <c r="A26" s="51" t="s">
        <v>29</v>
      </c>
      <c r="B26" s="51"/>
      <c r="C26" s="51"/>
      <c r="D26" s="51"/>
      <c r="E26" s="51"/>
      <c r="F26" s="51"/>
      <c r="G26" s="51"/>
      <c r="H26" s="5">
        <v>21786.51</v>
      </c>
    </row>
    <row r="27" spans="1:10" ht="13" x14ac:dyDescent="0.3">
      <c r="A27" s="52" t="s">
        <v>30</v>
      </c>
      <c r="B27" s="53"/>
      <c r="C27" s="53"/>
      <c r="D27" s="53"/>
      <c r="E27" s="53"/>
      <c r="F27" s="53"/>
      <c r="G27" s="54"/>
      <c r="H27" s="25">
        <v>0</v>
      </c>
    </row>
    <row r="28" spans="1:10" ht="13" x14ac:dyDescent="0.3">
      <c r="A28" s="55" t="s">
        <v>31</v>
      </c>
      <c r="B28" s="55"/>
      <c r="C28" s="55"/>
      <c r="D28" s="55"/>
      <c r="E28" s="55"/>
      <c r="F28" s="55"/>
      <c r="G28" s="55"/>
      <c r="H28" s="26">
        <f>H29</f>
        <v>0</v>
      </c>
      <c r="I28" s="27"/>
      <c r="J28" s="6"/>
    </row>
    <row r="29" spans="1:10" ht="0.5" customHeight="1" x14ac:dyDescent="0.25">
      <c r="A29" s="56"/>
      <c r="B29" s="57"/>
      <c r="C29" s="57"/>
      <c r="D29" s="57"/>
      <c r="E29" s="57"/>
      <c r="F29" s="57"/>
      <c r="G29" s="58"/>
      <c r="H29" s="5"/>
    </row>
    <row r="30" spans="1:10" ht="13" x14ac:dyDescent="0.3">
      <c r="A30" s="55" t="s">
        <v>32</v>
      </c>
      <c r="B30" s="55"/>
      <c r="C30" s="55"/>
      <c r="D30" s="55"/>
      <c r="E30" s="55"/>
      <c r="F30" s="55"/>
      <c r="G30" s="55"/>
      <c r="H30" s="25">
        <v>0</v>
      </c>
    </row>
    <row r="31" spans="1:10" ht="13" x14ac:dyDescent="0.3">
      <c r="A31" s="48" t="s">
        <v>33</v>
      </c>
      <c r="B31" s="49"/>
      <c r="C31" s="49"/>
      <c r="D31" s="49"/>
      <c r="E31" s="49"/>
      <c r="F31" s="49"/>
      <c r="G31" s="49"/>
      <c r="H31" s="25">
        <v>0</v>
      </c>
    </row>
    <row r="32" spans="1:10" ht="13" x14ac:dyDescent="0.3">
      <c r="A32" s="48" t="s">
        <v>34</v>
      </c>
      <c r="B32" s="48"/>
      <c r="C32" s="48"/>
      <c r="D32" s="48"/>
      <c r="E32" s="48"/>
      <c r="F32" s="48"/>
      <c r="G32" s="48"/>
      <c r="H32" s="26">
        <f>H17+H27+H28+H30+H31</f>
        <v>60831.259999999995</v>
      </c>
      <c r="I32" s="27"/>
      <c r="J32" s="6"/>
    </row>
    <row r="33" spans="1:8" x14ac:dyDescent="0.25">
      <c r="A33" s="50" t="s">
        <v>35</v>
      </c>
      <c r="B33" s="39"/>
      <c r="C33" s="39"/>
      <c r="D33" s="39"/>
      <c r="E33" s="39"/>
      <c r="F33" s="39"/>
      <c r="G33" s="39"/>
      <c r="H33" s="11"/>
    </row>
    <row r="34" spans="1:8" ht="13" x14ac:dyDescent="0.3">
      <c r="A34" s="43" t="s">
        <v>36</v>
      </c>
      <c r="B34" s="44"/>
      <c r="C34" s="44"/>
      <c r="D34" s="44"/>
      <c r="E34" s="44"/>
      <c r="F34" s="44"/>
      <c r="G34" s="45"/>
      <c r="H34" s="25">
        <v>2910.21</v>
      </c>
    </row>
    <row r="35" spans="1:8" ht="13" x14ac:dyDescent="0.3">
      <c r="A35" s="39" t="s">
        <v>14</v>
      </c>
      <c r="B35" s="39"/>
      <c r="C35" s="39"/>
      <c r="D35" s="39"/>
      <c r="E35" s="39"/>
      <c r="F35" s="39"/>
      <c r="G35" s="39"/>
      <c r="H35" s="25">
        <v>0</v>
      </c>
    </row>
    <row r="36" spans="1:8" ht="13" x14ac:dyDescent="0.3">
      <c r="A36" s="39" t="s">
        <v>37</v>
      </c>
      <c r="B36" s="39"/>
      <c r="C36" s="39"/>
      <c r="D36" s="39"/>
      <c r="E36" s="39"/>
      <c r="F36" s="39"/>
      <c r="G36" s="39"/>
      <c r="H36" s="25">
        <f>H37</f>
        <v>663.31</v>
      </c>
    </row>
    <row r="37" spans="1:8" x14ac:dyDescent="0.25">
      <c r="A37" s="36" t="s">
        <v>38</v>
      </c>
      <c r="B37" s="37"/>
      <c r="C37" s="37"/>
      <c r="D37" s="37"/>
      <c r="E37" s="37"/>
      <c r="F37" s="37"/>
      <c r="G37" s="38"/>
      <c r="H37" s="5">
        <v>663.31</v>
      </c>
    </row>
    <row r="38" spans="1:8" hidden="1" x14ac:dyDescent="0.25">
      <c r="A38" s="36" t="s">
        <v>39</v>
      </c>
      <c r="B38" s="37"/>
      <c r="C38" s="37"/>
      <c r="D38" s="37"/>
      <c r="E38" s="37"/>
      <c r="F38" s="37"/>
      <c r="G38" s="38"/>
      <c r="H38" s="5">
        <v>0</v>
      </c>
    </row>
    <row r="39" spans="1:8" ht="15.75" customHeight="1" x14ac:dyDescent="0.3">
      <c r="A39" s="39" t="s">
        <v>40</v>
      </c>
      <c r="B39" s="39"/>
      <c r="C39" s="39"/>
      <c r="D39" s="39"/>
      <c r="E39" s="39"/>
      <c r="F39" s="39"/>
      <c r="G39" s="39"/>
      <c r="H39" s="25">
        <v>0</v>
      </c>
    </row>
    <row r="40" spans="1:8" ht="13" hidden="1" x14ac:dyDescent="0.25">
      <c r="A40" s="40"/>
      <c r="B40" s="41"/>
      <c r="C40" s="41"/>
      <c r="D40" s="41"/>
      <c r="E40" s="41"/>
      <c r="F40" s="41"/>
      <c r="G40" s="42"/>
      <c r="H40" s="5" t="e">
        <f>#REF!+#REF!+#REF!+#REF!+#REF!+#REF!+#REF!+#REF!+#REF!+#REF!+#REF!+#REF!</f>
        <v>#REF!</v>
      </c>
    </row>
    <row r="41" spans="1:8" ht="0.75" customHeight="1" x14ac:dyDescent="0.25">
      <c r="A41" s="28"/>
      <c r="B41" s="29"/>
      <c r="C41" s="29"/>
      <c r="D41" s="29"/>
      <c r="E41" s="29"/>
      <c r="F41" s="29"/>
      <c r="G41" s="30"/>
      <c r="H41" s="5" t="e">
        <f>#REF!+#REF!+#REF!+#REF!+#REF!+#REF!+#REF!+#REF!+#REF!+#REF!+#REF!+#REF!</f>
        <v>#REF!</v>
      </c>
    </row>
    <row r="42" spans="1:8" ht="13" x14ac:dyDescent="0.3">
      <c r="A42" s="43" t="s">
        <v>41</v>
      </c>
      <c r="B42" s="44"/>
      <c r="C42" s="44"/>
      <c r="D42" s="44"/>
      <c r="E42" s="44"/>
      <c r="F42" s="44"/>
      <c r="G42" s="45"/>
      <c r="H42" s="26">
        <f>H34+H36-H39</f>
        <v>3573.52</v>
      </c>
    </row>
    <row r="43" spans="1:8" ht="13" x14ac:dyDescent="0.3">
      <c r="A43" s="36" t="s">
        <v>42</v>
      </c>
      <c r="B43" s="46"/>
      <c r="C43" s="46"/>
      <c r="D43" s="46"/>
      <c r="E43" s="46"/>
      <c r="F43" s="46"/>
      <c r="G43" s="47"/>
      <c r="H43" s="26">
        <v>0</v>
      </c>
    </row>
    <row r="44" spans="1:8" ht="13" x14ac:dyDescent="0.3">
      <c r="A44" s="33" t="s">
        <v>43</v>
      </c>
      <c r="B44" s="33"/>
      <c r="C44" s="33"/>
      <c r="D44" s="33"/>
      <c r="E44" s="33"/>
      <c r="F44" s="33"/>
      <c r="G44" s="33"/>
      <c r="H44" s="26">
        <v>35968.199999999997</v>
      </c>
    </row>
    <row r="46" spans="1:8" ht="13" x14ac:dyDescent="0.3">
      <c r="B46" s="31" t="s">
        <v>44</v>
      </c>
    </row>
    <row r="47" spans="1:8" ht="13" customHeight="1" x14ac:dyDescent="0.3">
      <c r="B47" s="34" t="s">
        <v>45</v>
      </c>
      <c r="C47" s="34"/>
      <c r="D47" s="34" t="s">
        <v>46</v>
      </c>
      <c r="E47" s="34"/>
      <c r="F47" s="34" t="s">
        <v>47</v>
      </c>
      <c r="G47" s="34"/>
      <c r="H47" s="35" t="s">
        <v>48</v>
      </c>
    </row>
    <row r="48" spans="1:8" ht="41.4" customHeight="1" x14ac:dyDescent="0.25">
      <c r="B48" s="32" t="s">
        <v>49</v>
      </c>
      <c r="C48" s="32" t="s">
        <v>50</v>
      </c>
      <c r="D48" s="32" t="s">
        <v>49</v>
      </c>
      <c r="E48" s="32" t="s">
        <v>50</v>
      </c>
      <c r="F48" s="32" t="s">
        <v>49</v>
      </c>
      <c r="G48" s="32" t="s">
        <v>50</v>
      </c>
      <c r="H48" s="35"/>
    </row>
    <row r="49" spans="2:8" ht="14.5" customHeight="1" x14ac:dyDescent="0.25">
      <c r="B49" s="5">
        <v>75391.48</v>
      </c>
      <c r="C49" s="5">
        <v>113576.78</v>
      </c>
      <c r="D49" s="5">
        <v>85875.1</v>
      </c>
      <c r="E49" s="5">
        <v>76730.89</v>
      </c>
      <c r="F49" s="5">
        <v>88130.43</v>
      </c>
      <c r="G49" s="5">
        <v>60831.26</v>
      </c>
      <c r="H49" s="5">
        <f>B49+D49+F49-C49-E49-G49</f>
        <v>-1741.919999999991</v>
      </c>
    </row>
    <row r="50" spans="2:8" x14ac:dyDescent="0.25">
      <c r="B50" s="6"/>
      <c r="C50" s="6"/>
      <c r="D50" s="6"/>
      <c r="E50" s="6"/>
      <c r="F50" s="6"/>
      <c r="G50" s="6"/>
      <c r="H50" s="6"/>
    </row>
    <row r="51" spans="2:8" x14ac:dyDescent="0.25">
      <c r="B51" s="1" t="s">
        <v>51</v>
      </c>
      <c r="E51" s="1" t="s">
        <v>52</v>
      </c>
    </row>
    <row r="55" spans="2:8" x14ac:dyDescent="0.25">
      <c r="E55" s="6"/>
    </row>
  </sheetData>
  <mergeCells count="41">
    <mergeCell ref="A18:G18"/>
    <mergeCell ref="A1:H1"/>
    <mergeCell ref="A2:H2"/>
    <mergeCell ref="A3:H3"/>
    <mergeCell ref="A4:H4"/>
    <mergeCell ref="A5:B5"/>
    <mergeCell ref="A12:G12"/>
    <mergeCell ref="A13:G13"/>
    <mergeCell ref="A14:G14"/>
    <mergeCell ref="A15:G15"/>
    <mergeCell ref="A16:G16"/>
    <mergeCell ref="A17:G17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43:G43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2:G42"/>
    <mergeCell ref="A44:G44"/>
    <mergeCell ref="B47:C47"/>
    <mergeCell ref="D47:E47"/>
    <mergeCell ref="F47:G47"/>
    <mergeCell ref="H47:H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Пр.ш.16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2017-03-09T08:44:17Z</dcterms:modified>
</cp:coreProperties>
</file>