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'Лист1'!$A$1:$H$57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счет 76.18 и 62,1
</t>
        </r>
      </text>
    </comment>
    <comment ref="B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<sst xmlns="http://schemas.openxmlformats.org/spreadsheetml/2006/main" count="67" uniqueCount="61">
  <si>
    <t>ООО "Кузнечное сервис"</t>
  </si>
  <si>
    <t xml:space="preserve">Отчет о финансово-хозяйственной деятельности МКД </t>
  </si>
  <si>
    <t>ул. Приозерское шоссе д.1</t>
  </si>
  <si>
    <t>Общая площадь жилых и нежилых помещений</t>
  </si>
  <si>
    <t>Приватиз.</t>
  </si>
  <si>
    <t>S нежилых помещений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</si>
  <si>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</si>
  <si>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</si>
  <si>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</si>
  <si>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</si>
  <si>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</si>
  <si>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</si>
  <si>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ночь</t>
  </si>
  <si>
    <t>день</t>
  </si>
  <si>
    <t>Начислено</t>
  </si>
  <si>
    <t>Собрано</t>
  </si>
  <si>
    <t>Собрано от собственников нежилых помещений</t>
  </si>
  <si>
    <t>Итого 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</si>
  <si>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</si>
  <si>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</si>
  <si>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</si>
  <si>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</si>
  <si>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</si>
  <si>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Горячее водоснабжение СОИ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</si>
  <si>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</si>
  <si>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</si>
  <si>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</si>
  <si>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</si>
  <si>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</si>
  <si>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</si>
  <si>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</si>
  <si>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Капитальный ремонт</t>
  </si>
  <si>
    <t xml:space="preserve">Собрано </t>
  </si>
  <si>
    <t xml:space="preserve">           Население</t>
  </si>
  <si>
    <t xml:space="preserve">                        доля Администрации</t>
  </si>
  <si>
    <t xml:space="preserve">Выполнено </t>
  </si>
  <si>
    <t>Остаток средств на 01.01.2018г.</t>
  </si>
  <si>
    <t>Получено средств по результатам претензионно-исковой работы</t>
  </si>
  <si>
    <t>Итого задолженность</t>
  </si>
  <si>
    <t xml:space="preserve">Директор </t>
  </si>
  <si>
    <t>за 2018 год</t>
  </si>
  <si>
    <t>с 01.01.18г</t>
  </si>
  <si>
    <t>с 01.07.18г</t>
  </si>
  <si>
    <t>с 01.08.18г</t>
  </si>
  <si>
    <t>ГВС ОДН:компонент на ХВС</t>
  </si>
  <si>
    <t>ГВС ОДН:компонент на тепловую энергию</t>
  </si>
  <si>
    <t>Титуленко М.В.</t>
  </si>
  <si>
    <t>Остаток средств на 01.01.2019г.</t>
  </si>
  <si>
    <t>Задолженность населения на 01.01.2019г.</t>
  </si>
  <si>
    <t>Задолженность собственников нежилых помешений на 01.01.2019г.</t>
  </si>
  <si>
    <t>Санитарное содержание лестничных клеток (449,09м2)</t>
  </si>
  <si>
    <t>Обслед.изготовл.проектн.-сметн.документации</t>
  </si>
  <si>
    <t>Смена светильников в подъездах жил.фонда</t>
  </si>
  <si>
    <t>Текущий ремонт, в т.ч.</t>
  </si>
  <si>
    <t>перенос долга за прошлый период</t>
  </si>
  <si>
    <t>Утвержденный тариф на содержание жилого помещения</t>
  </si>
  <si>
    <t>Факт. тариф за 2018г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</si>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</sst>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justify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0" fillId="0" borderId="20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vertical="justify"/>
    </xf>
    <xf numFmtId="0" fontId="0" fillId="0" borderId="18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4" fillId="0" borderId="18" xfId="0" applyFont="1" applyBorder="1" applyAlignment="1">
      <alignment vertical="justify" wrapText="1"/>
    </xf>
    <xf numFmtId="0" fontId="4" fillId="0" borderId="20" xfId="0" applyFont="1" applyBorder="1" applyAlignment="1">
      <alignment vertical="justify" wrapText="1"/>
    </xf>
    <xf numFmtId="0" fontId="4" fillId="0" borderId="19" xfId="0" applyFont="1" applyBorder="1" applyAlignment="1">
      <alignment vertical="justify" wrapText="1"/>
    </xf>
    <xf numFmtId="0" fontId="4" fillId="0" borderId="11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0" fillId="0" borderId="18" xfId="0" applyFont="1" applyBorder="1" applyAlignment="1">
      <alignment vertical="justify"/>
    </xf>
    <xf numFmtId="0" fontId="6" fillId="0" borderId="11" xfId="0" applyFont="1" applyBorder="1" applyAlignment="1">
      <alignment horizontal="center" vertical="justify"/>
    </xf>
    <xf numFmtId="0" fontId="3" fillId="0" borderId="11" xfId="0" applyFont="1" applyFill="1" applyBorder="1" applyAlignment="1">
      <alignment vertical="justify"/>
    </xf>
    <xf numFmtId="0" fontId="3" fillId="0" borderId="11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8" xfId="0" applyFont="1" applyBorder="1" applyAlignment="1">
      <alignment horizontal="left" vertical="justify" wrapText="1"/>
    </xf>
    <xf numFmtId="0" fontId="0" fillId="0" borderId="20" xfId="0" applyFont="1" applyBorder="1" applyAlignment="1">
      <alignment horizontal="left" vertical="justify" wrapText="1"/>
    </xf>
    <xf numFmtId="0" fontId="0" fillId="0" borderId="19" xfId="0" applyFont="1" applyBorder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5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ySplit="6" topLeftCell="A35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3" max="3" width="15.421875" style="0" customWidth="1"/>
    <col min="4" max="4" width="7.421875" style="0" customWidth="1"/>
    <col min="7" max="7" width="10.57421875" style="0" customWidth="1"/>
    <col min="8" max="8" width="11.140625" style="0" customWidth="1"/>
  </cols>
  <sheetData>
    <row r="1" spans="1:8" ht="12.7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.75">
      <c r="A2" s="63" t="s">
        <v>1</v>
      </c>
      <c r="B2" s="63"/>
      <c r="C2" s="63"/>
      <c r="D2" s="63"/>
      <c r="E2" s="63"/>
      <c r="F2" s="63"/>
      <c r="G2" s="63"/>
      <c r="H2" s="63"/>
    </row>
    <row r="3" spans="1:8" ht="12.75">
      <c r="A3" s="62" t="s">
        <v>40</v>
      </c>
      <c r="B3" s="62"/>
      <c r="C3" s="62"/>
      <c r="D3" s="62"/>
      <c r="E3" s="62"/>
      <c r="F3" s="62"/>
      <c r="G3" s="62"/>
      <c r="H3" s="62"/>
    </row>
    <row r="4" spans="1:8" ht="12.75">
      <c r="A4" s="64" t="s">
        <v>2</v>
      </c>
      <c r="B4" s="64"/>
      <c r="C4" s="64"/>
      <c r="D4" s="64"/>
      <c r="E4" s="64"/>
      <c r="F4" s="64"/>
      <c r="G4" s="64"/>
      <c r="H4" s="64"/>
    </row>
    <row r="5" spans="1:8" ht="7.5" customHeight="1">
      <c r="A5" s="19"/>
      <c r="B5" s="19"/>
      <c r="C5" s="19"/>
      <c r="D5" s="19"/>
      <c r="E5" s="19"/>
      <c r="F5" s="20"/>
      <c r="G5" s="20"/>
      <c r="H5" s="20"/>
    </row>
    <row r="6" spans="1:8" ht="35.25" customHeight="1">
      <c r="A6" s="70" t="s">
        <v>3</v>
      </c>
      <c r="B6" s="71"/>
      <c r="C6" s="71"/>
      <c r="D6" s="3">
        <f>F6+H6</f>
        <v>716.46</v>
      </c>
      <c r="E6" s="21" t="s">
        <v>4</v>
      </c>
      <c r="F6" s="1">
        <v>531.86</v>
      </c>
      <c r="G6" s="2" t="s">
        <v>5</v>
      </c>
      <c r="H6" s="3">
        <v>184.6</v>
      </c>
    </row>
    <row r="7" spans="1:8" ht="12.75">
      <c r="A7" s="76" t="s">
        <v>55</v>
      </c>
      <c r="B7" s="77"/>
      <c r="C7" s="77"/>
      <c r="D7" s="77"/>
      <c r="E7" s="72" t="s">
        <v>41</v>
      </c>
      <c r="F7" s="72" t="s">
        <v>42</v>
      </c>
      <c r="G7" s="72" t="s">
        <v>43</v>
      </c>
      <c r="H7" s="74" t="s">
        <v>56</v>
      </c>
    </row>
    <row r="8" spans="1:8" ht="12.75">
      <c r="A8" s="78"/>
      <c r="B8" s="79"/>
      <c r="C8" s="79"/>
      <c r="D8" s="79"/>
      <c r="E8" s="73"/>
      <c r="F8" s="73"/>
      <c r="G8" s="73"/>
      <c r="H8" s="75"/>
    </row>
    <row r="9" spans="1:8" ht="12.75">
      <c r="A9" s="26" t="s">
        <v>30</v>
      </c>
      <c r="B9" s="82"/>
      <c r="C9" s="82"/>
      <c r="D9" s="27"/>
      <c r="E9" s="22">
        <f>E10+E11+E12</f>
        <v>14.500000000000002</v>
      </c>
      <c r="F9" s="22">
        <f>F10+F11+F12</f>
        <v>14.500000000000002</v>
      </c>
      <c r="G9" s="22">
        <f>G10+G11+G12</f>
        <v>14.500000000000002</v>
      </c>
      <c r="H9" s="22">
        <f>H10+H11+H12</f>
        <v>12.88033167887337</v>
      </c>
    </row>
    <row r="10" spans="1:8" ht="12.75">
      <c r="A10" s="83" t="s">
        <v>6</v>
      </c>
      <c r="B10" s="84"/>
      <c r="C10" s="84"/>
      <c r="D10" s="84"/>
      <c r="E10" s="4">
        <v>9.3</v>
      </c>
      <c r="F10" s="4">
        <v>9.3</v>
      </c>
      <c r="G10" s="18">
        <v>9.3</v>
      </c>
      <c r="H10" s="4">
        <f>(H26-H28-H29-H30)/12/D6</f>
        <v>7.611401892638805</v>
      </c>
    </row>
    <row r="11" spans="1:8" ht="12.75">
      <c r="A11" s="68" t="s">
        <v>7</v>
      </c>
      <c r="B11" s="69"/>
      <c r="C11" s="69"/>
      <c r="D11" s="69"/>
      <c r="E11" s="5">
        <v>3.05</v>
      </c>
      <c r="F11" s="5">
        <v>3.05</v>
      </c>
      <c r="G11" s="5">
        <v>3.05</v>
      </c>
      <c r="H11" s="6">
        <f>H36/12/D6</f>
        <v>1.4702739859866565</v>
      </c>
    </row>
    <row r="12" spans="1:8" ht="12.75">
      <c r="A12" s="83" t="s">
        <v>8</v>
      </c>
      <c r="B12" s="84"/>
      <c r="C12" s="84"/>
      <c r="D12" s="84"/>
      <c r="E12" s="5">
        <v>2.15</v>
      </c>
      <c r="F12" s="5">
        <v>2.15</v>
      </c>
      <c r="G12" s="5">
        <v>2.15</v>
      </c>
      <c r="H12" s="6">
        <f>H35/449.09/12</f>
        <v>3.798655800247909</v>
      </c>
    </row>
    <row r="13" spans="1:8" ht="12.75">
      <c r="A13" s="83" t="s">
        <v>9</v>
      </c>
      <c r="B13" s="84"/>
      <c r="C13" s="84"/>
      <c r="D13" s="84"/>
      <c r="E13" s="5">
        <v>153.15</v>
      </c>
      <c r="F13" s="5">
        <v>153.15</v>
      </c>
      <c r="G13" s="5"/>
      <c r="H13" s="5"/>
    </row>
    <row r="14" spans="1:8" ht="12.75">
      <c r="A14" s="68" t="s">
        <v>44</v>
      </c>
      <c r="B14" s="69"/>
      <c r="C14" s="69"/>
      <c r="D14" s="69"/>
      <c r="E14" s="5"/>
      <c r="F14" s="5"/>
      <c r="G14" s="5">
        <v>26.26</v>
      </c>
      <c r="H14" s="5"/>
    </row>
    <row r="15" spans="1:8" ht="12.75">
      <c r="A15" s="68" t="s">
        <v>45</v>
      </c>
      <c r="B15" s="69"/>
      <c r="C15" s="69"/>
      <c r="D15" s="69"/>
      <c r="E15" s="5"/>
      <c r="F15" s="5"/>
      <c r="G15" s="5">
        <v>1782.97</v>
      </c>
      <c r="H15" s="5"/>
    </row>
    <row r="16" spans="1:8" ht="12.75">
      <c r="A16" s="68" t="s">
        <v>10</v>
      </c>
      <c r="B16" s="69"/>
      <c r="C16" s="69"/>
      <c r="D16" s="69"/>
      <c r="E16" s="5">
        <v>31.73</v>
      </c>
      <c r="F16" s="5">
        <v>31.73</v>
      </c>
      <c r="G16" s="5">
        <v>32.78</v>
      </c>
      <c r="H16" s="5"/>
    </row>
    <row r="17" spans="1:8" ht="12.75">
      <c r="A17" s="68" t="s">
        <v>11</v>
      </c>
      <c r="B17" s="69"/>
      <c r="C17" s="69"/>
      <c r="D17" s="69"/>
      <c r="E17" s="6"/>
      <c r="F17" s="6"/>
      <c r="G17" s="5"/>
      <c r="H17" s="5"/>
    </row>
    <row r="18" spans="1:8" ht="12.75">
      <c r="A18" s="68" t="s">
        <v>12</v>
      </c>
      <c r="B18" s="69"/>
      <c r="C18" s="69"/>
      <c r="D18" s="69"/>
      <c r="E18" s="5">
        <v>2.06</v>
      </c>
      <c r="F18" s="5">
        <v>2.06</v>
      </c>
      <c r="G18" s="5">
        <v>2.23</v>
      </c>
      <c r="H18" s="5"/>
    </row>
    <row r="19" spans="1:8" ht="13.5" thickBot="1">
      <c r="A19" s="80" t="s">
        <v>13</v>
      </c>
      <c r="B19" s="81"/>
      <c r="C19" s="81"/>
      <c r="D19" s="81"/>
      <c r="E19" s="17">
        <v>4.08</v>
      </c>
      <c r="F19" s="17">
        <v>4.08</v>
      </c>
      <c r="G19" s="17">
        <v>4.28</v>
      </c>
      <c r="H19" s="17"/>
    </row>
    <row r="20" spans="1:12" ht="12.75" customHeight="1">
      <c r="A20" s="65" t="s">
        <v>14</v>
      </c>
      <c r="B20" s="66"/>
      <c r="C20" s="66"/>
      <c r="D20" s="66"/>
      <c r="E20" s="66"/>
      <c r="F20" s="66"/>
      <c r="G20" s="67"/>
      <c r="H20" s="16">
        <f>87959.73+1773.4+32769.36</f>
        <v>122502.48999999999</v>
      </c>
      <c r="K20">
        <v>12462.78</v>
      </c>
      <c r="L20" t="s">
        <v>54</v>
      </c>
    </row>
    <row r="21" spans="1:8" ht="12.75">
      <c r="A21" s="36" t="s">
        <v>15</v>
      </c>
      <c r="B21" s="40"/>
      <c r="C21" s="40"/>
      <c r="D21" s="40"/>
      <c r="E21" s="40"/>
      <c r="F21" s="40"/>
      <c r="G21" s="41"/>
      <c r="H21" s="8">
        <v>90198.66</v>
      </c>
    </row>
    <row r="22" spans="1:8" ht="12.75" customHeight="1">
      <c r="A22" s="36" t="s">
        <v>16</v>
      </c>
      <c r="B22" s="40"/>
      <c r="C22" s="40"/>
      <c r="D22" s="40"/>
      <c r="E22" s="40"/>
      <c r="F22" s="40"/>
      <c r="G22" s="41"/>
      <c r="H22" s="9">
        <f>2559.9+32769.36</f>
        <v>35329.26</v>
      </c>
    </row>
    <row r="23" spans="1:8" ht="12.75" customHeight="1">
      <c r="A23" s="33" t="s">
        <v>17</v>
      </c>
      <c r="B23" s="34"/>
      <c r="C23" s="34"/>
      <c r="D23" s="34"/>
      <c r="E23" s="34"/>
      <c r="F23" s="34"/>
      <c r="G23" s="35"/>
      <c r="H23" s="7">
        <f>H21+H22</f>
        <v>125527.92000000001</v>
      </c>
    </row>
    <row r="24" spans="1:8" ht="12.75" customHeight="1">
      <c r="A24" s="36" t="s">
        <v>18</v>
      </c>
      <c r="B24" s="40"/>
      <c r="C24" s="40"/>
      <c r="D24" s="40"/>
      <c r="E24" s="40"/>
      <c r="F24" s="40"/>
      <c r="G24" s="41"/>
      <c r="H24" s="7">
        <f>H39</f>
        <v>100918.43</v>
      </c>
    </row>
    <row r="25" spans="1:8" ht="15" customHeight="1">
      <c r="A25" s="56" t="s">
        <v>19</v>
      </c>
      <c r="B25" s="56"/>
      <c r="C25" s="56"/>
      <c r="D25" s="56"/>
      <c r="E25" s="56"/>
      <c r="F25" s="56"/>
      <c r="G25" s="57"/>
      <c r="H25" s="10" t="s">
        <v>20</v>
      </c>
    </row>
    <row r="26" spans="1:8" ht="12.75" customHeight="1">
      <c r="A26" s="50" t="s">
        <v>21</v>
      </c>
      <c r="B26" s="50"/>
      <c r="C26" s="50"/>
      <c r="D26" s="50"/>
      <c r="E26" s="50"/>
      <c r="F26" s="50"/>
      <c r="G26" s="50"/>
      <c r="H26" s="11">
        <f>H27+H28+H29+H30+H31+H32+H33+H34</f>
        <v>67806.45999999999</v>
      </c>
    </row>
    <row r="27" spans="1:8" ht="105" customHeight="1">
      <c r="A27" s="44" t="s">
        <v>22</v>
      </c>
      <c r="B27" s="45"/>
      <c r="C27" s="45"/>
      <c r="D27" s="45"/>
      <c r="E27" s="45"/>
      <c r="F27" s="45"/>
      <c r="G27" s="46"/>
      <c r="H27" s="8">
        <f>164.15+28627.29+384.42+3790.82+51.02+5786.75</f>
        <v>38804.45</v>
      </c>
    </row>
    <row r="28" spans="1:8" ht="12.75" customHeight="1">
      <c r="A28" s="51" t="s">
        <v>23</v>
      </c>
      <c r="B28" s="52"/>
      <c r="C28" s="52"/>
      <c r="D28" s="52"/>
      <c r="E28" s="52"/>
      <c r="F28" s="52"/>
      <c r="G28" s="53"/>
      <c r="H28" s="8">
        <f>383.33+1183.98+78.46</f>
        <v>1645.77</v>
      </c>
    </row>
    <row r="29" spans="1:8" ht="12.75" customHeight="1">
      <c r="A29" s="51" t="s">
        <v>24</v>
      </c>
      <c r="B29" s="52"/>
      <c r="C29" s="52"/>
      <c r="D29" s="52"/>
      <c r="E29" s="52"/>
      <c r="F29" s="52"/>
      <c r="G29" s="53"/>
      <c r="H29" s="8">
        <v>475.13</v>
      </c>
    </row>
    <row r="30" spans="1:8" ht="12.75" customHeight="1">
      <c r="A30" s="58" t="s">
        <v>25</v>
      </c>
      <c r="B30" s="58"/>
      <c r="C30" s="58"/>
      <c r="D30" s="58"/>
      <c r="E30" s="58"/>
      <c r="F30" s="58"/>
      <c r="G30" s="58"/>
      <c r="H30" s="8">
        <v>246.38</v>
      </c>
    </row>
    <row r="31" spans="1:8" ht="12.75" customHeight="1">
      <c r="A31" s="54" t="s">
        <v>26</v>
      </c>
      <c r="B31" s="37"/>
      <c r="C31" s="37"/>
      <c r="D31" s="37"/>
      <c r="E31" s="37"/>
      <c r="F31" s="37"/>
      <c r="G31" s="38"/>
      <c r="H31" s="9">
        <v>350.3</v>
      </c>
    </row>
    <row r="32" spans="1:8" ht="24.75" customHeight="1">
      <c r="A32" s="59" t="s">
        <v>27</v>
      </c>
      <c r="B32" s="60"/>
      <c r="C32" s="60"/>
      <c r="D32" s="60"/>
      <c r="E32" s="60"/>
      <c r="F32" s="60"/>
      <c r="G32" s="61"/>
      <c r="H32" s="8">
        <f>24.67+49.35</f>
        <v>74.02000000000001</v>
      </c>
    </row>
    <row r="33" spans="1:8" ht="26.25" customHeight="1">
      <c r="A33" s="44" t="s">
        <v>28</v>
      </c>
      <c r="B33" s="45"/>
      <c r="C33" s="45"/>
      <c r="D33" s="45"/>
      <c r="E33" s="45"/>
      <c r="F33" s="45"/>
      <c r="G33" s="46"/>
      <c r="H33" s="8">
        <f>314.28+9.46+37.65+23.78+182.59+3099.16</f>
        <v>3666.92</v>
      </c>
    </row>
    <row r="34" spans="1:8" ht="51.75" customHeight="1">
      <c r="A34" s="44" t="s">
        <v>29</v>
      </c>
      <c r="B34" s="45"/>
      <c r="C34" s="45"/>
      <c r="D34" s="45"/>
      <c r="E34" s="45"/>
      <c r="F34" s="45"/>
      <c r="G34" s="46"/>
      <c r="H34" s="8">
        <v>22543.49</v>
      </c>
    </row>
    <row r="35" spans="1:8" ht="12.75" customHeight="1">
      <c r="A35" s="47" t="s">
        <v>50</v>
      </c>
      <c r="B35" s="48"/>
      <c r="C35" s="48"/>
      <c r="D35" s="48"/>
      <c r="E35" s="48"/>
      <c r="F35" s="48"/>
      <c r="G35" s="49"/>
      <c r="H35" s="11">
        <v>20471.26</v>
      </c>
    </row>
    <row r="36" spans="1:8" ht="12.75" customHeight="1">
      <c r="A36" s="50" t="s">
        <v>53</v>
      </c>
      <c r="B36" s="50"/>
      <c r="C36" s="50"/>
      <c r="D36" s="50"/>
      <c r="E36" s="50"/>
      <c r="F36" s="50"/>
      <c r="G36" s="50"/>
      <c r="H36" s="7">
        <f>H38+H37</f>
        <v>12640.71</v>
      </c>
    </row>
    <row r="37" spans="1:8" ht="12.75" customHeight="1">
      <c r="A37" s="54" t="s">
        <v>52</v>
      </c>
      <c r="B37" s="37"/>
      <c r="C37" s="37"/>
      <c r="D37" s="37"/>
      <c r="E37" s="37"/>
      <c r="F37" s="37"/>
      <c r="G37" s="38"/>
      <c r="H37" s="9">
        <v>2640.71</v>
      </c>
    </row>
    <row r="38" spans="1:8" ht="12.75" customHeight="1">
      <c r="A38" s="51" t="s">
        <v>51</v>
      </c>
      <c r="B38" s="52"/>
      <c r="C38" s="52"/>
      <c r="D38" s="52"/>
      <c r="E38" s="52"/>
      <c r="F38" s="52"/>
      <c r="G38" s="53"/>
      <c r="H38" s="9">
        <v>10000</v>
      </c>
    </row>
    <row r="39" spans="1:8" ht="12.75">
      <c r="A39" s="43" t="s">
        <v>30</v>
      </c>
      <c r="B39" s="43"/>
      <c r="C39" s="43"/>
      <c r="D39" s="43"/>
      <c r="E39" s="43"/>
      <c r="F39" s="43"/>
      <c r="G39" s="43"/>
      <c r="H39" s="7">
        <f>H26+H35+H36</f>
        <v>100918.43</v>
      </c>
    </row>
    <row r="40" spans="1:8" ht="12.75" customHeight="1">
      <c r="A40" s="55" t="s">
        <v>31</v>
      </c>
      <c r="B40" s="42"/>
      <c r="C40" s="42"/>
      <c r="D40" s="42"/>
      <c r="E40" s="42"/>
      <c r="F40" s="42"/>
      <c r="G40" s="42"/>
      <c r="H40" s="5"/>
    </row>
    <row r="41" spans="1:8" ht="12.75" customHeight="1" hidden="1">
      <c r="A41" s="33" t="s">
        <v>36</v>
      </c>
      <c r="B41" s="34"/>
      <c r="C41" s="34"/>
      <c r="D41" s="34"/>
      <c r="E41" s="34"/>
      <c r="F41" s="34"/>
      <c r="G41" s="35"/>
      <c r="H41" s="7">
        <v>4543.6</v>
      </c>
    </row>
    <row r="42" spans="1:8" ht="12.75" customHeight="1" hidden="1">
      <c r="A42" s="42" t="s">
        <v>14</v>
      </c>
      <c r="B42" s="42"/>
      <c r="C42" s="42"/>
      <c r="D42" s="42"/>
      <c r="E42" s="42"/>
      <c r="F42" s="42"/>
      <c r="G42" s="42"/>
      <c r="H42" s="11">
        <v>0</v>
      </c>
    </row>
    <row r="43" spans="1:8" ht="12.75" hidden="1">
      <c r="A43" s="42" t="s">
        <v>32</v>
      </c>
      <c r="B43" s="42"/>
      <c r="C43" s="42"/>
      <c r="D43" s="42"/>
      <c r="E43" s="42"/>
      <c r="F43" s="42"/>
      <c r="G43" s="42"/>
      <c r="H43" s="11">
        <v>0</v>
      </c>
    </row>
    <row r="44" spans="1:8" ht="12.75" customHeight="1" hidden="1">
      <c r="A44" s="36" t="s">
        <v>33</v>
      </c>
      <c r="B44" s="40"/>
      <c r="C44" s="40"/>
      <c r="D44" s="40"/>
      <c r="E44" s="40"/>
      <c r="F44" s="40"/>
      <c r="G44" s="41"/>
      <c r="H44" s="8"/>
    </row>
    <row r="45" spans="1:8" ht="12.75" customHeight="1" hidden="1">
      <c r="A45" s="36" t="s">
        <v>34</v>
      </c>
      <c r="B45" s="40"/>
      <c r="C45" s="40"/>
      <c r="D45" s="40"/>
      <c r="E45" s="40"/>
      <c r="F45" s="40"/>
      <c r="G45" s="41"/>
      <c r="H45" s="8">
        <v>0</v>
      </c>
    </row>
    <row r="46" spans="1:8" ht="12.75" customHeight="1" hidden="1">
      <c r="A46" s="42" t="s">
        <v>35</v>
      </c>
      <c r="B46" s="42"/>
      <c r="C46" s="42"/>
      <c r="D46" s="42"/>
      <c r="E46" s="42"/>
      <c r="F46" s="42"/>
      <c r="G46" s="42"/>
      <c r="H46" s="12">
        <v>0</v>
      </c>
    </row>
    <row r="47" spans="1:8" ht="12.75" customHeight="1">
      <c r="A47" s="33" t="s">
        <v>47</v>
      </c>
      <c r="B47" s="34"/>
      <c r="C47" s="34"/>
      <c r="D47" s="34"/>
      <c r="E47" s="34"/>
      <c r="F47" s="34"/>
      <c r="G47" s="35"/>
      <c r="H47" s="7">
        <f>H41+H43-H46</f>
        <v>4543.6</v>
      </c>
    </row>
    <row r="48" spans="1:8" ht="12.75" customHeight="1">
      <c r="A48" s="36" t="s">
        <v>37</v>
      </c>
      <c r="B48" s="37"/>
      <c r="C48" s="37"/>
      <c r="D48" s="37"/>
      <c r="E48" s="37"/>
      <c r="F48" s="37"/>
      <c r="G48" s="38"/>
      <c r="H48" s="13">
        <v>0</v>
      </c>
    </row>
    <row r="49" spans="1:8" ht="12.75" customHeight="1">
      <c r="A49" s="39" t="s">
        <v>48</v>
      </c>
      <c r="B49" s="39"/>
      <c r="C49" s="39"/>
      <c r="D49" s="39"/>
      <c r="E49" s="39"/>
      <c r="F49" s="39"/>
      <c r="G49" s="39"/>
      <c r="H49" s="14">
        <f>28712.6+87959.73-90356.6</f>
        <v>26315.72999999998</v>
      </c>
    </row>
    <row r="50" spans="1:8" ht="12.75" customHeight="1">
      <c r="A50" s="30" t="s">
        <v>49</v>
      </c>
      <c r="B50" s="30"/>
      <c r="C50" s="30"/>
      <c r="D50" s="30"/>
      <c r="E50" s="30"/>
      <c r="F50" s="30"/>
      <c r="G50" s="30"/>
      <c r="H50" s="7">
        <f>12462.78</f>
        <v>12462.78</v>
      </c>
    </row>
    <row r="51" spans="1:8" ht="12.75">
      <c r="A51" s="15"/>
      <c r="B51" s="15"/>
      <c r="C51" s="15"/>
      <c r="D51" s="15"/>
      <c r="E51" s="31" t="s">
        <v>38</v>
      </c>
      <c r="F51" s="32"/>
      <c r="G51" s="32"/>
      <c r="H51" s="7">
        <f>H49+H50</f>
        <v>38778.50999999998</v>
      </c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 customHeight="1">
      <c r="A53" s="26">
        <v>2016</v>
      </c>
      <c r="B53" s="27"/>
      <c r="C53" s="26">
        <v>2017</v>
      </c>
      <c r="D53" s="27"/>
      <c r="E53" s="26" t="s">
        <v>57</v>
      </c>
      <c r="F53" s="27"/>
      <c r="G53" s="28" t="s">
        <v>58</v>
      </c>
      <c r="H53" s="15"/>
    </row>
    <row r="54" spans="1:8" ht="26.25" thickBot="1">
      <c r="A54" s="23" t="s">
        <v>59</v>
      </c>
      <c r="B54" s="24" t="s">
        <v>60</v>
      </c>
      <c r="C54" s="23" t="s">
        <v>59</v>
      </c>
      <c r="D54" s="24" t="s">
        <v>60</v>
      </c>
      <c r="E54" s="23" t="s">
        <v>59</v>
      </c>
      <c r="F54" s="25" t="s">
        <v>60</v>
      </c>
      <c r="G54" s="29"/>
      <c r="H54" s="15"/>
    </row>
    <row r="55" spans="1:8" ht="12.75">
      <c r="A55" s="8">
        <f>80979.77+34049</f>
        <v>115028.77</v>
      </c>
      <c r="B55" s="8">
        <f>83874.86-907.88</f>
        <v>82966.98</v>
      </c>
      <c r="C55" s="8">
        <f>88502.53+4614.33+27811.56</f>
        <v>120928.42</v>
      </c>
      <c r="D55" s="8">
        <v>155449.42</v>
      </c>
      <c r="E55" s="8">
        <f>90198.66+2559.9+32769.36</f>
        <v>125527.92</v>
      </c>
      <c r="F55" s="8">
        <v>100918.43</v>
      </c>
      <c r="G55" s="85">
        <f>A55+C55-B55-D55+E55-F55</f>
        <v>22150.280000000013</v>
      </c>
      <c r="H55" s="15"/>
    </row>
    <row r="56" spans="1:8" ht="12.75">
      <c r="A56" s="15"/>
      <c r="B56" s="15"/>
      <c r="C56" s="15"/>
      <c r="D56" s="15"/>
      <c r="E56" s="15"/>
      <c r="F56" s="15"/>
      <c r="G56" s="15"/>
      <c r="H56" s="15"/>
    </row>
    <row r="57" spans="1:8" ht="12.75">
      <c r="A57" s="15"/>
      <c r="B57" s="15" t="s">
        <v>39</v>
      </c>
      <c r="C57" s="15"/>
      <c r="D57" s="15"/>
      <c r="E57" s="15" t="s">
        <v>46</v>
      </c>
      <c r="F57" s="15"/>
      <c r="G57" s="15"/>
      <c r="H57" s="15"/>
    </row>
  </sheetData>
  <sheetProtection/>
  <mergeCells count="57">
    <mergeCell ref="A19:D19"/>
    <mergeCell ref="E7:E8"/>
    <mergeCell ref="A9:D9"/>
    <mergeCell ref="A10:D10"/>
    <mergeCell ref="A11:D11"/>
    <mergeCell ref="A12:D12"/>
    <mergeCell ref="A13:D13"/>
    <mergeCell ref="G7:G8"/>
    <mergeCell ref="H7:H8"/>
    <mergeCell ref="A7:D8"/>
    <mergeCell ref="A16:D16"/>
    <mergeCell ref="A17:D17"/>
    <mergeCell ref="A18:D18"/>
    <mergeCell ref="A1:H1"/>
    <mergeCell ref="A2:H2"/>
    <mergeCell ref="A3:H3"/>
    <mergeCell ref="A4:H4"/>
    <mergeCell ref="A20:G20"/>
    <mergeCell ref="A21:G21"/>
    <mergeCell ref="A14:D14"/>
    <mergeCell ref="A15:D15"/>
    <mergeCell ref="A6:C6"/>
    <mergeCell ref="F7:F8"/>
    <mergeCell ref="A22:G22"/>
    <mergeCell ref="A23:G23"/>
    <mergeCell ref="A24:G24"/>
    <mergeCell ref="A30:G30"/>
    <mergeCell ref="A31:G31"/>
    <mergeCell ref="A32:G32"/>
    <mergeCell ref="A33:G33"/>
    <mergeCell ref="A25:G25"/>
    <mergeCell ref="A26:G26"/>
    <mergeCell ref="A27:G27"/>
    <mergeCell ref="A28:G28"/>
    <mergeCell ref="A29:G29"/>
    <mergeCell ref="A41:G41"/>
    <mergeCell ref="A42:G42"/>
    <mergeCell ref="A43:G43"/>
    <mergeCell ref="A39:G39"/>
    <mergeCell ref="A34:G34"/>
    <mergeCell ref="A35:G35"/>
    <mergeCell ref="A36:G36"/>
    <mergeCell ref="A38:G38"/>
    <mergeCell ref="A37:G37"/>
    <mergeCell ref="A40:G40"/>
    <mergeCell ref="A47:G47"/>
    <mergeCell ref="A48:G48"/>
    <mergeCell ref="A49:G49"/>
    <mergeCell ref="A44:G44"/>
    <mergeCell ref="A45:G45"/>
    <mergeCell ref="A46:G46"/>
    <mergeCell ref="A53:B53"/>
    <mergeCell ref="C53:D53"/>
    <mergeCell ref="E53:F53"/>
    <mergeCell ref="G53:G54"/>
    <mergeCell ref="A50:G50"/>
    <mergeCell ref="E51:G51"/>
  </mergeCells>
  <printOptions/>
  <pageMargins left="0.5511811023622047" right="0.15748031496062992" top="0" bottom="0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2019-03-20T13:29:05Z</cp:lastPrinted>
  <dcterms:created xsi:type="dcterms:W3CDTF">1996-10-08T23:32:33Z</dcterms:created>
  <dcterms:modified xsi:type="dcterms:W3CDTF">2019-03-21T05:36:12Z</dcterms:modified>
  <cp:category/>
  <cp:version/>
  <cp:contentType/>
  <cp:contentStatus/>
</cp:coreProperties>
</file>