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<sst xmlns="http://schemas.openxmlformats.org/spreadsheetml/2006/main" count="78" uniqueCount="61">
  <si>
    <t>ООО "Кузнечное сервис"</t>
  </si>
  <si>
    <t xml:space="preserve">Отчет о финансово-хозяйственной деятельности МКД </t>
  </si>
  <si>
    <t>ул. Юбилейная д.4</t>
  </si>
  <si>
    <t>Общая площадь жилых помещений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</si>
  <si>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</si>
  <si>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</si>
  <si>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</si>
  <si>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</si>
  <si>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</si>
  <si>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</si>
  <si>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</si>
  <si>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</si>
  <si>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день</t>
  </si>
  <si>
    <t>ночь</t>
  </si>
  <si>
    <t>Т/о газового оборуд.(руб/квартира)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</si>
  <si>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</si>
  <si>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</si>
  <si>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</si>
  <si>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</si>
  <si>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</si>
  <si>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</si>
  <si>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</si>
  <si>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</si>
  <si>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</si>
  <si>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</si>
  <si>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</si>
  <si>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</si>
  <si>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</si>
  <si>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</si>
  <si>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Ремонт кровли</t>
  </si>
  <si>
    <t>Итого</t>
  </si>
  <si>
    <t>Получено средств по результатам претензионно-исковой работы</t>
  </si>
  <si>
    <t xml:space="preserve">Директор </t>
  </si>
  <si>
    <t>за 2018 год</t>
  </si>
  <si>
    <t>с 01.01.18г</t>
  </si>
  <si>
    <t>с 01.07.18г</t>
  </si>
  <si>
    <t>с 01.08.18г</t>
  </si>
  <si>
    <t>ГВС ОДН:компонент на ХВС</t>
  </si>
  <si>
    <t>ГВС ОДН:компонент на тепловую энергию</t>
  </si>
  <si>
    <t>Техническое обслуживание ВДГО (руб/м2)</t>
  </si>
  <si>
    <t>Техническое диагностирование ВДГО (руб/м2)</t>
  </si>
  <si>
    <t>Титуленко М.В.</t>
  </si>
  <si>
    <t>Задолженность населения на 01.01.2019г.</t>
  </si>
  <si>
    <t xml:space="preserve">Ремонт стояка отопления </t>
  </si>
  <si>
    <t>Ремонт крылец</t>
  </si>
  <si>
    <t>Ремонт балкона (кв.43)</t>
  </si>
  <si>
    <t>Герметизация межпанельных швов</t>
  </si>
  <si>
    <t>Смена светильников на подъездах/ в подъездах</t>
  </si>
  <si>
    <t>смена эл.автоматов</t>
  </si>
  <si>
    <t>Обслед.изготовл.проектн.-сметн.документации</t>
  </si>
  <si>
    <t>Ремонт стояка обратки ГВС через полотенцесушитель</t>
  </si>
  <si>
    <t xml:space="preserve">Техническое обслуживание ВДГО </t>
  </si>
  <si>
    <t xml:space="preserve">Техническое диагностирование ВДГО </t>
  </si>
  <si>
    <t>Текущий ремонт, в т.ч.</t>
  </si>
  <si>
    <t>Утвержденный тарифна содержание жилого помещения</t>
  </si>
  <si>
    <t>Факт. тариф за 2018г</t>
  </si>
  <si>
    <t>Санитарное содержание лестничных клеток (3639,56кв.м)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</si>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</sst>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15" xfId="0" applyFont="1" applyBorder="1" applyAlignment="1">
      <alignment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0" fillId="0" borderId="13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justify" wrapText="1"/>
    </xf>
    <xf numFmtId="0" fontId="3" fillId="0" borderId="14" xfId="0" applyFont="1" applyBorder="1" applyAlignment="1">
      <alignment vertical="justify" wrapText="1"/>
    </xf>
    <xf numFmtId="0" fontId="3" fillId="0" borderId="15" xfId="0" applyFont="1" applyBorder="1" applyAlignment="1">
      <alignment vertical="justify" wrapText="1"/>
    </xf>
    <xf numFmtId="0" fontId="1" fillId="0" borderId="2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3" max="3" width="20.00390625" style="0" customWidth="1"/>
    <col min="6" max="6" width="10.28125" style="0" customWidth="1"/>
    <col min="8" max="8" width="10.140625" style="0" customWidth="1"/>
  </cols>
  <sheetData>
    <row r="1" spans="1:8" ht="12.75">
      <c r="A1" s="50" t="s">
        <v>0</v>
      </c>
      <c r="B1" s="50"/>
      <c r="C1" s="50"/>
      <c r="D1" s="50"/>
      <c r="E1" s="50"/>
      <c r="F1" s="50"/>
      <c r="G1" s="50"/>
      <c r="H1" s="50"/>
    </row>
    <row r="2" spans="1:8" ht="1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2.75">
      <c r="A3" s="50" t="s">
        <v>33</v>
      </c>
      <c r="B3" s="50"/>
      <c r="C3" s="50"/>
      <c r="D3" s="50"/>
      <c r="E3" s="50"/>
      <c r="F3" s="50"/>
      <c r="G3" s="50"/>
      <c r="H3" s="50"/>
    </row>
    <row r="4" spans="1:8" ht="12.75">
      <c r="A4" s="52" t="s">
        <v>2</v>
      </c>
      <c r="B4" s="52"/>
      <c r="C4" s="52"/>
      <c r="D4" s="52"/>
      <c r="E4" s="52"/>
      <c r="F4" s="52"/>
      <c r="G4" s="52"/>
      <c r="H4" s="52"/>
    </row>
    <row r="5" spans="1:8" ht="7.5" customHeight="1">
      <c r="A5" s="1"/>
      <c r="B5" s="1"/>
      <c r="C5" s="1"/>
      <c r="D5" s="1"/>
      <c r="E5" s="1"/>
      <c r="F5" s="1"/>
      <c r="G5" s="1"/>
      <c r="H5" s="1"/>
    </row>
    <row r="6" spans="1:8" ht="21" customHeight="1">
      <c r="A6" s="53" t="s">
        <v>3</v>
      </c>
      <c r="B6" s="54"/>
      <c r="C6" s="55"/>
      <c r="D6" s="3">
        <f>F6+H6</f>
        <v>4307.3</v>
      </c>
      <c r="E6" s="2" t="s">
        <v>4</v>
      </c>
      <c r="F6" s="3">
        <v>3789.06</v>
      </c>
      <c r="G6" s="2" t="s">
        <v>5</v>
      </c>
      <c r="H6" s="3">
        <v>518.24</v>
      </c>
    </row>
    <row r="7" spans="1:8" ht="12.75">
      <c r="A7" s="36" t="s">
        <v>54</v>
      </c>
      <c r="B7" s="79"/>
      <c r="C7" s="79"/>
      <c r="D7" s="37"/>
      <c r="E7" s="74" t="s">
        <v>34</v>
      </c>
      <c r="F7" s="74" t="s">
        <v>35</v>
      </c>
      <c r="G7" s="74" t="s">
        <v>36</v>
      </c>
      <c r="H7" s="85" t="s">
        <v>55</v>
      </c>
    </row>
    <row r="8" spans="1:8" ht="24" customHeight="1">
      <c r="A8" s="80"/>
      <c r="B8" s="81"/>
      <c r="C8" s="81"/>
      <c r="D8" s="82"/>
      <c r="E8" s="75"/>
      <c r="F8" s="75"/>
      <c r="G8" s="75"/>
      <c r="H8" s="86"/>
    </row>
    <row r="9" spans="1:8" ht="12.75">
      <c r="A9" s="40" t="s">
        <v>30</v>
      </c>
      <c r="B9" s="83"/>
      <c r="C9" s="83"/>
      <c r="D9" s="84"/>
      <c r="E9" s="26">
        <f>E10+E11+E12</f>
        <v>15.44</v>
      </c>
      <c r="F9" s="26">
        <f>F10+F11+F12</f>
        <v>15.44</v>
      </c>
      <c r="G9" s="27">
        <f>G10+G11+G12+G21+G22</f>
        <v>16.779999999999998</v>
      </c>
      <c r="H9" s="28">
        <f>H10+H11+H12+H21+H22</f>
        <v>15.852845408124645</v>
      </c>
    </row>
    <row r="10" spans="1:8" ht="12.75">
      <c r="A10" s="64" t="s">
        <v>6</v>
      </c>
      <c r="B10" s="65"/>
      <c r="C10" s="65"/>
      <c r="D10" s="66"/>
      <c r="E10" s="7">
        <v>7.94</v>
      </c>
      <c r="F10" s="7">
        <v>7.94</v>
      </c>
      <c r="G10" s="7">
        <v>8.34</v>
      </c>
      <c r="H10" s="29">
        <f>(H27-H29-H30-H31)/12/D6</f>
        <v>9.920337759926946</v>
      </c>
    </row>
    <row r="11" spans="1:8" ht="12.75">
      <c r="A11" s="64" t="s">
        <v>7</v>
      </c>
      <c r="B11" s="65"/>
      <c r="C11" s="65"/>
      <c r="D11" s="66"/>
      <c r="E11" s="8">
        <v>5.35</v>
      </c>
      <c r="F11" s="9">
        <v>5.35</v>
      </c>
      <c r="G11" s="10">
        <v>5.35</v>
      </c>
      <c r="H11" s="10">
        <f>H37/12/D6</f>
        <v>2.5203899968270917</v>
      </c>
    </row>
    <row r="12" spans="1:8" ht="12.75">
      <c r="A12" s="64" t="s">
        <v>8</v>
      </c>
      <c r="B12" s="65"/>
      <c r="C12" s="65"/>
      <c r="D12" s="66"/>
      <c r="E12" s="8">
        <v>2.15</v>
      </c>
      <c r="F12" s="8">
        <v>2.15</v>
      </c>
      <c r="G12" s="8">
        <v>2.15</v>
      </c>
      <c r="H12" s="10">
        <f>H36/12/3639.56</f>
        <v>2.4774253847534684</v>
      </c>
    </row>
    <row r="13" spans="1:8" ht="12.75">
      <c r="A13" s="64" t="s">
        <v>9</v>
      </c>
      <c r="B13" s="65"/>
      <c r="C13" s="65"/>
      <c r="D13" s="66"/>
      <c r="E13" s="8">
        <v>153.15</v>
      </c>
      <c r="F13" s="8"/>
      <c r="G13" s="8"/>
      <c r="H13" s="8"/>
    </row>
    <row r="14" spans="1:8" ht="12.75">
      <c r="A14" s="64" t="s">
        <v>37</v>
      </c>
      <c r="B14" s="65"/>
      <c r="C14" s="65"/>
      <c r="D14" s="66"/>
      <c r="E14" s="8"/>
      <c r="F14" s="8">
        <v>26.26</v>
      </c>
      <c r="G14" s="8">
        <v>26.26</v>
      </c>
      <c r="H14" s="8"/>
    </row>
    <row r="15" spans="1:8" ht="12.75">
      <c r="A15" s="64" t="s">
        <v>38</v>
      </c>
      <c r="B15" s="65"/>
      <c r="C15" s="65"/>
      <c r="D15" s="66"/>
      <c r="E15" s="8"/>
      <c r="F15" s="8">
        <v>1782.97</v>
      </c>
      <c r="G15" s="8">
        <v>1782.97</v>
      </c>
      <c r="H15" s="8"/>
    </row>
    <row r="16" spans="1:8" ht="12.75">
      <c r="A16" s="64" t="s">
        <v>10</v>
      </c>
      <c r="B16" s="65"/>
      <c r="C16" s="65"/>
      <c r="D16" s="66"/>
      <c r="E16" s="8">
        <v>31.73</v>
      </c>
      <c r="F16" s="8">
        <v>32.78</v>
      </c>
      <c r="G16" s="8">
        <v>32.78</v>
      </c>
      <c r="H16" s="8"/>
    </row>
    <row r="17" spans="1:8" ht="12.75">
      <c r="A17" s="64" t="s">
        <v>11</v>
      </c>
      <c r="B17" s="65"/>
      <c r="C17" s="65"/>
      <c r="D17" s="66"/>
      <c r="E17" s="10"/>
      <c r="F17" s="8"/>
      <c r="G17" s="8"/>
      <c r="H17" s="8"/>
    </row>
    <row r="18" spans="1:8" ht="12.75">
      <c r="A18" s="64" t="s">
        <v>12</v>
      </c>
      <c r="B18" s="65"/>
      <c r="C18" s="65"/>
      <c r="D18" s="66"/>
      <c r="E18" s="8">
        <v>4.08</v>
      </c>
      <c r="F18" s="8">
        <v>4.28</v>
      </c>
      <c r="G18" s="8">
        <v>4.28</v>
      </c>
      <c r="H18" s="8"/>
    </row>
    <row r="19" spans="1:8" ht="12.75">
      <c r="A19" s="47" t="s">
        <v>13</v>
      </c>
      <c r="B19" s="48"/>
      <c r="C19" s="48"/>
      <c r="D19" s="49"/>
      <c r="E19" s="8">
        <v>2.06</v>
      </c>
      <c r="F19" s="8">
        <v>2.23</v>
      </c>
      <c r="G19" s="8">
        <v>2.23</v>
      </c>
      <c r="H19" s="8"/>
    </row>
    <row r="20" spans="1:8" ht="12.75">
      <c r="A20" s="11" t="s">
        <v>14</v>
      </c>
      <c r="B20" s="12"/>
      <c r="C20" s="12"/>
      <c r="D20" s="22"/>
      <c r="E20" s="22">
        <v>49.29</v>
      </c>
      <c r="F20" s="13">
        <v>49.29</v>
      </c>
      <c r="G20" s="13"/>
      <c r="H20" s="13"/>
    </row>
    <row r="21" spans="1:8" ht="12.75">
      <c r="A21" s="4" t="s">
        <v>39</v>
      </c>
      <c r="B21" s="5"/>
      <c r="C21" s="5"/>
      <c r="D21" s="23"/>
      <c r="E21" s="21"/>
      <c r="F21" s="21"/>
      <c r="G21" s="13">
        <v>0.24</v>
      </c>
      <c r="H21" s="13">
        <f>H47/12/D6</f>
        <v>0.23820026466696073</v>
      </c>
    </row>
    <row r="22" spans="1:8" ht="12.75">
      <c r="A22" s="11" t="s">
        <v>40</v>
      </c>
      <c r="B22" s="12"/>
      <c r="C22" s="12"/>
      <c r="D22" s="21"/>
      <c r="E22" s="21"/>
      <c r="F22" s="21"/>
      <c r="G22" s="13">
        <v>0.7</v>
      </c>
      <c r="H22" s="13">
        <f>H48/12/D6</f>
        <v>0.6964920019501776</v>
      </c>
    </row>
    <row r="23" spans="1:8" ht="12.75" customHeight="1">
      <c r="A23" s="56" t="s">
        <v>15</v>
      </c>
      <c r="B23" s="57"/>
      <c r="C23" s="57"/>
      <c r="D23" s="57"/>
      <c r="E23" s="57"/>
      <c r="F23" s="57"/>
      <c r="G23" s="58"/>
      <c r="H23" s="14">
        <v>875404.42</v>
      </c>
    </row>
    <row r="24" spans="1:8" ht="12.75">
      <c r="A24" s="56" t="s">
        <v>16</v>
      </c>
      <c r="B24" s="57"/>
      <c r="C24" s="57"/>
      <c r="D24" s="57"/>
      <c r="E24" s="57"/>
      <c r="F24" s="57"/>
      <c r="G24" s="58"/>
      <c r="H24" s="14">
        <v>844249.84</v>
      </c>
    </row>
    <row r="25" spans="1:8" ht="12.75" customHeight="1">
      <c r="A25" s="56" t="s">
        <v>17</v>
      </c>
      <c r="B25" s="57"/>
      <c r="C25" s="57"/>
      <c r="D25" s="57"/>
      <c r="E25" s="57"/>
      <c r="F25" s="57"/>
      <c r="G25" s="58"/>
      <c r="H25" s="15">
        <f>H49</f>
        <v>838896.98</v>
      </c>
    </row>
    <row r="26" spans="1:8" ht="15" customHeight="1">
      <c r="A26" s="59" t="s">
        <v>18</v>
      </c>
      <c r="B26" s="59"/>
      <c r="C26" s="59"/>
      <c r="D26" s="59"/>
      <c r="E26" s="59"/>
      <c r="F26" s="59"/>
      <c r="G26" s="60"/>
      <c r="H26" s="6" t="s">
        <v>19</v>
      </c>
    </row>
    <row r="27" spans="1:8" ht="12.75" customHeight="1">
      <c r="A27" s="46" t="s">
        <v>20</v>
      </c>
      <c r="B27" s="46"/>
      <c r="C27" s="46"/>
      <c r="D27" s="46"/>
      <c r="E27" s="46"/>
      <c r="F27" s="46"/>
      <c r="G27" s="46"/>
      <c r="H27" s="14">
        <f>H28+H29+H30+H31+H32+H33+H34+H35</f>
        <v>552111.21</v>
      </c>
    </row>
    <row r="28" spans="1:8" ht="95.25" customHeight="1">
      <c r="A28" s="61" t="s">
        <v>21</v>
      </c>
      <c r="B28" s="62"/>
      <c r="C28" s="62"/>
      <c r="D28" s="62"/>
      <c r="E28" s="62"/>
      <c r="F28" s="62"/>
      <c r="G28" s="63"/>
      <c r="H28" s="16">
        <f>1330.39+222003.47+3115.66+28741.42+395.51+44894.5</f>
        <v>300480.95</v>
      </c>
    </row>
    <row r="29" spans="1:8" ht="12.75" customHeight="1">
      <c r="A29" s="43" t="s">
        <v>22</v>
      </c>
      <c r="B29" s="44"/>
      <c r="C29" s="44"/>
      <c r="D29" s="44"/>
      <c r="E29" s="44"/>
      <c r="F29" s="44"/>
      <c r="G29" s="45"/>
      <c r="H29" s="16">
        <v>7340.72</v>
      </c>
    </row>
    <row r="30" spans="1:8" ht="12.75" customHeight="1">
      <c r="A30" s="43" t="s">
        <v>23</v>
      </c>
      <c r="B30" s="44"/>
      <c r="C30" s="44"/>
      <c r="D30" s="44"/>
      <c r="E30" s="44"/>
      <c r="F30" s="44"/>
      <c r="G30" s="45"/>
      <c r="H30" s="16">
        <f>2990.03+21785.04+611.22</f>
        <v>25386.29</v>
      </c>
    </row>
    <row r="31" spans="1:8" ht="12.75" customHeight="1">
      <c r="A31" s="67" t="s">
        <v>24</v>
      </c>
      <c r="B31" s="67"/>
      <c r="C31" s="67"/>
      <c r="D31" s="67"/>
      <c r="E31" s="67"/>
      <c r="F31" s="67"/>
      <c r="G31" s="67"/>
      <c r="H31" s="16">
        <v>6625.75</v>
      </c>
    </row>
    <row r="32" spans="1:8" ht="12.75" customHeight="1">
      <c r="A32" s="68" t="s">
        <v>25</v>
      </c>
      <c r="B32" s="69"/>
      <c r="C32" s="69"/>
      <c r="D32" s="69"/>
      <c r="E32" s="69"/>
      <c r="F32" s="69"/>
      <c r="G32" s="58"/>
      <c r="H32" s="16">
        <v>2839.24</v>
      </c>
    </row>
    <row r="33" spans="1:8" ht="13.5" customHeight="1">
      <c r="A33" s="70" t="s">
        <v>26</v>
      </c>
      <c r="B33" s="71"/>
      <c r="C33" s="71"/>
      <c r="D33" s="71"/>
      <c r="E33" s="71"/>
      <c r="F33" s="71"/>
      <c r="G33" s="72"/>
      <c r="H33" s="16">
        <f>199.98+399.95</f>
        <v>599.93</v>
      </c>
    </row>
    <row r="34" spans="1:8" ht="24" customHeight="1">
      <c r="A34" s="73" t="s">
        <v>27</v>
      </c>
      <c r="B34" s="73"/>
      <c r="C34" s="73"/>
      <c r="D34" s="73"/>
      <c r="E34" s="73"/>
      <c r="F34" s="73"/>
      <c r="G34" s="73"/>
      <c r="H34" s="16">
        <f>2546.64+76.66+305.21+192.66+1479.85+25117.8</f>
        <v>29718.82</v>
      </c>
    </row>
    <row r="35" spans="1:8" ht="51" customHeight="1">
      <c r="A35" s="73" t="s">
        <v>28</v>
      </c>
      <c r="B35" s="73"/>
      <c r="C35" s="73"/>
      <c r="D35" s="73"/>
      <c r="E35" s="73"/>
      <c r="F35" s="73"/>
      <c r="G35" s="73"/>
      <c r="H35" s="16">
        <v>179119.51</v>
      </c>
    </row>
    <row r="36" spans="1:8" ht="12.75" customHeight="1">
      <c r="A36" s="76" t="s">
        <v>56</v>
      </c>
      <c r="B36" s="77"/>
      <c r="C36" s="77"/>
      <c r="D36" s="77"/>
      <c r="E36" s="77"/>
      <c r="F36" s="77"/>
      <c r="G36" s="78"/>
      <c r="H36" s="14">
        <v>108200.86</v>
      </c>
    </row>
    <row r="37" spans="1:8" ht="12.75" customHeight="1">
      <c r="A37" s="46" t="s">
        <v>53</v>
      </c>
      <c r="B37" s="46"/>
      <c r="C37" s="46"/>
      <c r="D37" s="46"/>
      <c r="E37" s="46"/>
      <c r="F37" s="46"/>
      <c r="G37" s="46"/>
      <c r="H37" s="15">
        <f>H38+H39+H40+H41+H42+H43+H44+H45+H46</f>
        <v>130272.90999999999</v>
      </c>
    </row>
    <row r="38" spans="1:8" ht="12.75" customHeight="1">
      <c r="A38" s="43" t="s">
        <v>43</v>
      </c>
      <c r="B38" s="44"/>
      <c r="C38" s="44"/>
      <c r="D38" s="44"/>
      <c r="E38" s="44"/>
      <c r="F38" s="44"/>
      <c r="G38" s="45"/>
      <c r="H38" s="17">
        <v>13777.59</v>
      </c>
    </row>
    <row r="39" spans="1:8" ht="12.75" customHeight="1">
      <c r="A39" s="43" t="s">
        <v>29</v>
      </c>
      <c r="B39" s="44"/>
      <c r="C39" s="44"/>
      <c r="D39" s="44"/>
      <c r="E39" s="44"/>
      <c r="F39" s="44"/>
      <c r="G39" s="45"/>
      <c r="H39" s="17">
        <v>28474.66</v>
      </c>
    </row>
    <row r="40" spans="1:8" ht="12.75" customHeight="1">
      <c r="A40" s="43" t="s">
        <v>44</v>
      </c>
      <c r="B40" s="44"/>
      <c r="C40" s="44"/>
      <c r="D40" s="44"/>
      <c r="E40" s="44"/>
      <c r="F40" s="44"/>
      <c r="G40" s="45"/>
      <c r="H40" s="17">
        <v>31726.63</v>
      </c>
    </row>
    <row r="41" spans="1:8" ht="12.75" customHeight="1">
      <c r="A41" s="43" t="s">
        <v>45</v>
      </c>
      <c r="B41" s="44"/>
      <c r="C41" s="44"/>
      <c r="D41" s="44"/>
      <c r="E41" s="44"/>
      <c r="F41" s="44"/>
      <c r="G41" s="45"/>
      <c r="H41" s="17">
        <v>2077.39</v>
      </c>
    </row>
    <row r="42" spans="1:8" ht="12.75" customHeight="1">
      <c r="A42" s="43" t="s">
        <v>46</v>
      </c>
      <c r="B42" s="44"/>
      <c r="C42" s="44"/>
      <c r="D42" s="44"/>
      <c r="E42" s="44"/>
      <c r="F42" s="44"/>
      <c r="G42" s="45"/>
      <c r="H42" s="17">
        <v>18355</v>
      </c>
    </row>
    <row r="43" spans="1:8" ht="12.75" customHeight="1">
      <c r="A43" s="43" t="s">
        <v>50</v>
      </c>
      <c r="B43" s="44"/>
      <c r="C43" s="44"/>
      <c r="D43" s="44"/>
      <c r="E43" s="44"/>
      <c r="F43" s="44"/>
      <c r="G43" s="45"/>
      <c r="H43" s="17">
        <v>3400.84</v>
      </c>
    </row>
    <row r="44" spans="1:8" ht="12.75" customHeight="1">
      <c r="A44" s="43" t="s">
        <v>47</v>
      </c>
      <c r="B44" s="44"/>
      <c r="C44" s="44"/>
      <c r="D44" s="44"/>
      <c r="E44" s="44"/>
      <c r="F44" s="44"/>
      <c r="G44" s="45"/>
      <c r="H44" s="17">
        <v>7250.62</v>
      </c>
    </row>
    <row r="45" spans="1:8" ht="12.75" customHeight="1">
      <c r="A45" s="43" t="s">
        <v>48</v>
      </c>
      <c r="B45" s="44"/>
      <c r="C45" s="44"/>
      <c r="D45" s="44"/>
      <c r="E45" s="44"/>
      <c r="F45" s="44"/>
      <c r="G45" s="45"/>
      <c r="H45" s="17">
        <v>1880.15</v>
      </c>
    </row>
    <row r="46" spans="1:8" ht="12.75" customHeight="1">
      <c r="A46" s="43" t="s">
        <v>49</v>
      </c>
      <c r="B46" s="44"/>
      <c r="C46" s="44"/>
      <c r="D46" s="44"/>
      <c r="E46" s="44"/>
      <c r="F46" s="44"/>
      <c r="G46" s="45"/>
      <c r="H46" s="17">
        <v>23330.03</v>
      </c>
    </row>
    <row r="47" spans="1:8" ht="12.75" customHeight="1">
      <c r="A47" s="46" t="s">
        <v>51</v>
      </c>
      <c r="B47" s="46" t="s">
        <v>39</v>
      </c>
      <c r="C47" s="46" t="s">
        <v>39</v>
      </c>
      <c r="D47" s="46" t="s">
        <v>39</v>
      </c>
      <c r="E47" s="46" t="s">
        <v>39</v>
      </c>
      <c r="F47" s="46" t="s">
        <v>39</v>
      </c>
      <c r="G47" s="46" t="s">
        <v>39</v>
      </c>
      <c r="H47" s="15">
        <v>12312</v>
      </c>
    </row>
    <row r="48" spans="1:8" ht="12.75">
      <c r="A48" s="46" t="s">
        <v>52</v>
      </c>
      <c r="B48" s="46" t="s">
        <v>40</v>
      </c>
      <c r="C48" s="46" t="s">
        <v>40</v>
      </c>
      <c r="D48" s="46" t="s">
        <v>40</v>
      </c>
      <c r="E48" s="46" t="s">
        <v>40</v>
      </c>
      <c r="F48" s="46" t="s">
        <v>40</v>
      </c>
      <c r="G48" s="46" t="s">
        <v>40</v>
      </c>
      <c r="H48" s="15">
        <v>36000</v>
      </c>
    </row>
    <row r="49" spans="1:8" ht="12.75">
      <c r="A49" s="88" t="s">
        <v>30</v>
      </c>
      <c r="B49" s="88"/>
      <c r="C49" s="88"/>
      <c r="D49" s="88"/>
      <c r="E49" s="88"/>
      <c r="F49" s="88"/>
      <c r="G49" s="88"/>
      <c r="H49" s="15">
        <f>H27+H36+H37+H47+H48</f>
        <v>838896.98</v>
      </c>
    </row>
    <row r="50" spans="1:8" ht="12.75" customHeight="1">
      <c r="A50" s="56" t="s">
        <v>31</v>
      </c>
      <c r="B50" s="69"/>
      <c r="C50" s="69"/>
      <c r="D50" s="69"/>
      <c r="E50" s="69"/>
      <c r="F50" s="69"/>
      <c r="G50" s="58"/>
      <c r="H50" s="25">
        <v>119.66</v>
      </c>
    </row>
    <row r="51" spans="1:8" ht="12.75" customHeight="1">
      <c r="A51" s="87" t="s">
        <v>42</v>
      </c>
      <c r="B51" s="87"/>
      <c r="C51" s="87"/>
      <c r="D51" s="87"/>
      <c r="E51" s="87"/>
      <c r="F51" s="87"/>
      <c r="G51" s="87"/>
      <c r="H51" s="24">
        <f>312600.5+H23-H24</f>
        <v>343755.07999999996</v>
      </c>
    </row>
    <row r="52" spans="1:8" ht="12.75">
      <c r="A52" s="18"/>
      <c r="B52" s="18"/>
      <c r="C52" s="18"/>
      <c r="D52" s="18"/>
      <c r="E52" s="18"/>
      <c r="F52" s="18"/>
      <c r="G52" s="18"/>
      <c r="H52" s="19"/>
    </row>
    <row r="53" spans="1:8" ht="12.75" customHeight="1">
      <c r="A53" s="36">
        <v>2016</v>
      </c>
      <c r="B53" s="37"/>
      <c r="C53" s="36">
        <v>2017</v>
      </c>
      <c r="D53" s="38"/>
      <c r="E53" s="39" t="s">
        <v>57</v>
      </c>
      <c r="F53" s="40"/>
      <c r="G53" s="41" t="s">
        <v>58</v>
      </c>
      <c r="H53" s="19"/>
    </row>
    <row r="54" spans="1:8" ht="26.25" thickBot="1">
      <c r="A54" s="30" t="s">
        <v>59</v>
      </c>
      <c r="B54" s="31" t="s">
        <v>60</v>
      </c>
      <c r="C54" s="30" t="s">
        <v>59</v>
      </c>
      <c r="D54" s="31" t="s">
        <v>60</v>
      </c>
      <c r="E54" s="30" t="s">
        <v>59</v>
      </c>
      <c r="F54" s="32" t="s">
        <v>60</v>
      </c>
      <c r="G54" s="42"/>
      <c r="H54" s="19"/>
    </row>
    <row r="55" spans="1:8" ht="12.75">
      <c r="A55" s="16">
        <v>1077584.67</v>
      </c>
      <c r="B55" s="16">
        <f>1246356.49-11807.46</f>
        <v>1234549.03</v>
      </c>
      <c r="C55" s="16">
        <v>817705.35</v>
      </c>
      <c r="D55" s="16">
        <f>774875.08-2475.97</f>
        <v>772399.11</v>
      </c>
      <c r="E55" s="16">
        <v>844249.84</v>
      </c>
      <c r="F55" s="16">
        <v>838896.98</v>
      </c>
      <c r="G55" s="33">
        <f>A55+C55-B55-D55+E55-F55</f>
        <v>-106305.26000000001</v>
      </c>
      <c r="H55" s="19"/>
    </row>
    <row r="56" spans="1:8" ht="12.75">
      <c r="A56" s="34"/>
      <c r="B56" s="34"/>
      <c r="C56" s="34"/>
      <c r="D56" s="34"/>
      <c r="E56" s="34"/>
      <c r="F56" s="34"/>
      <c r="G56" s="35"/>
      <c r="H56" s="19"/>
    </row>
    <row r="57" spans="1:8" ht="12.75">
      <c r="A57" s="20"/>
      <c r="B57" s="20" t="s">
        <v>32</v>
      </c>
      <c r="C57" s="20"/>
      <c r="D57" s="20" t="s">
        <v>41</v>
      </c>
      <c r="E57" s="20"/>
      <c r="F57" s="20"/>
      <c r="G57" s="20"/>
      <c r="H57" s="20"/>
    </row>
  </sheetData>
  <sheetProtection/>
  <mergeCells count="54">
    <mergeCell ref="A50:G50"/>
    <mergeCell ref="A38:G38"/>
    <mergeCell ref="A35:G35"/>
    <mergeCell ref="A36:G36"/>
    <mergeCell ref="A14:D14"/>
    <mergeCell ref="A15:D15"/>
    <mergeCell ref="A7:D8"/>
    <mergeCell ref="A9:D9"/>
    <mergeCell ref="A13:D13"/>
    <mergeCell ref="A10:D10"/>
    <mergeCell ref="A34:G34"/>
    <mergeCell ref="A23:G23"/>
    <mergeCell ref="A24:G24"/>
    <mergeCell ref="A17:D17"/>
    <mergeCell ref="A18:D18"/>
    <mergeCell ref="E7:E8"/>
    <mergeCell ref="F7:F8"/>
    <mergeCell ref="G7:G8"/>
    <mergeCell ref="A11:D11"/>
    <mergeCell ref="A12:D12"/>
    <mergeCell ref="A37:G37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19:D19"/>
    <mergeCell ref="A1:H1"/>
    <mergeCell ref="A2:H2"/>
    <mergeCell ref="A3:H3"/>
    <mergeCell ref="A4:H4"/>
    <mergeCell ref="A6:C6"/>
    <mergeCell ref="A16:D16"/>
    <mergeCell ref="H7:H8"/>
    <mergeCell ref="A39:G39"/>
    <mergeCell ref="A40:G40"/>
    <mergeCell ref="A41:G41"/>
    <mergeCell ref="A42:G42"/>
    <mergeCell ref="A43:G43"/>
    <mergeCell ref="A44:G44"/>
    <mergeCell ref="A53:B53"/>
    <mergeCell ref="C53:D53"/>
    <mergeCell ref="E53:F53"/>
    <mergeCell ref="G53:G54"/>
    <mergeCell ref="A45:G45"/>
    <mergeCell ref="A47:G47"/>
    <mergeCell ref="A51:G51"/>
    <mergeCell ref="A46:G46"/>
    <mergeCell ref="A48:G48"/>
    <mergeCell ref="A49:G49"/>
  </mergeCells>
  <printOptions/>
  <pageMargins left="0.35433070866141736" right="0.35433070866141736" top="0" bottom="0" header="0.31496062992125984" footer="0.1181102362204724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2019-03-20T07:50:40Z</cp:lastPrinted>
  <dcterms:created xsi:type="dcterms:W3CDTF">1996-10-08T23:32:33Z</dcterms:created>
  <dcterms:modified xsi:type="dcterms:W3CDTF">2019-03-20T08:23:54Z</dcterms:modified>
  <cp:category/>
  <cp:version/>
  <cp:contentType/>
  <cp:contentStatus/>
</cp:coreProperties>
</file>