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<sst xmlns="http://schemas.openxmlformats.org/spreadsheetml/2006/main" count="76" uniqueCount="59">
  <si>
    <t>ООО "Кузнечное сервис"</t>
  </si>
  <si>
    <t xml:space="preserve">Отчет о финансово-хозяйственной деятельности МКД </t>
  </si>
  <si>
    <t>ул. Юбилейная д.7</t>
  </si>
  <si>
    <t>Общая площадь жилых и нежилых помещений</t>
  </si>
  <si>
    <t>Приватиз.</t>
  </si>
  <si>
    <t>Муницип.</t>
  </si>
  <si>
    <t>нежилые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</si>
  <si>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</si>
  <si>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</si>
  <si>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</si>
  <si>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</si>
  <si>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</si>
  <si>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</si>
  <si>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день</t>
  </si>
  <si>
    <t>ночь</t>
  </si>
  <si>
    <t>Т/о газового оборуд.(руб/квартира)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</si>
  <si>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</si>
  <si>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</si>
  <si>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</si>
  <si>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</si>
  <si>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</si>
  <si>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</si>
  <si>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</si>
  <si>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</si>
  <si>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</si>
  <si>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</si>
  <si>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</si>
  <si>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</si>
  <si>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</si>
  <si>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</si>
  <si>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</si>
  <si>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Итого</t>
  </si>
  <si>
    <t>Получено средств по результатам претензионно-исковой работы</t>
  </si>
  <si>
    <t>Итого задолженность</t>
  </si>
  <si>
    <t xml:space="preserve">Директор </t>
  </si>
  <si>
    <t>за 2018 год</t>
  </si>
  <si>
    <t>с 01.01.18г</t>
  </si>
  <si>
    <t>с 01.07.18г</t>
  </si>
  <si>
    <t>с 01.08.18г</t>
  </si>
  <si>
    <t>ГВС ОДН:компонент на ХВС</t>
  </si>
  <si>
    <t>ГВС ОДН:компонент на тепловую энергию</t>
  </si>
  <si>
    <t>Техническое обслуживание ВДГО (руб/м2)</t>
  </si>
  <si>
    <t>Техническое диагностирование ВДГО (руб/м2)</t>
  </si>
  <si>
    <t>Титуленко М.В.</t>
  </si>
  <si>
    <t>Задолженность населения на 01.01.2019г.</t>
  </si>
  <si>
    <t>Задолженность собственников нежилых помешений на 01.01.2019г.</t>
  </si>
  <si>
    <t>Дезинсекция</t>
  </si>
  <si>
    <t>Электроэнергия мест общего пользования</t>
  </si>
  <si>
    <t xml:space="preserve">Техническое обслуживание ВДГО </t>
  </si>
  <si>
    <t>Техническое диагностирование ВДГО</t>
  </si>
  <si>
    <t>Ремонт входа в подвал</t>
  </si>
  <si>
    <t>Смена светильников на подъездах/ в подъездах</t>
  </si>
  <si>
    <t>Текущий ремонт, в т.ч.</t>
  </si>
  <si>
    <t>Утвержденный тариф на содержание жилого помещения</t>
  </si>
  <si>
    <t>Факт. тариф за 2018г.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</si>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</sst>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0"/>
    <numFmt numFmtId="190" formatCode="0.00000"/>
    <numFmt numFmtId="191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justify"/>
    </xf>
    <xf numFmtId="0" fontId="0" fillId="0" borderId="15" xfId="0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2" xfId="0" applyFont="1" applyBorder="1" applyAlignment="1">
      <alignment vertical="justify" wrapText="1"/>
    </xf>
    <xf numFmtId="0" fontId="0" fillId="0" borderId="15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0" fillId="0" borderId="15" xfId="0" applyFont="1" applyBorder="1" applyAlignment="1">
      <alignment vertical="justify" wrapText="1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4" fillId="0" borderId="17" xfId="0" applyFont="1" applyBorder="1" applyAlignment="1">
      <alignment vertical="justify" wrapText="1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justify"/>
    </xf>
    <xf numFmtId="0" fontId="3" fillId="0" borderId="12" xfId="0" applyFont="1" applyFill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45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E52" sqref="E52"/>
    </sheetView>
  </sheetViews>
  <sheetFormatPr defaultColWidth="9.140625" defaultRowHeight="12.75"/>
  <cols>
    <col min="1" max="1" width="23.00390625" style="0" customWidth="1"/>
    <col min="2" max="2" width="7.8515625" style="0" customWidth="1"/>
    <col min="3" max="3" width="9.57421875" style="0" customWidth="1"/>
    <col min="4" max="4" width="8.140625" style="0" customWidth="1"/>
    <col min="5" max="5" width="10.28125" style="0" customWidth="1"/>
    <col min="6" max="6" width="10.140625" style="0" customWidth="1"/>
    <col min="8" max="8" width="10.57421875" style="0" customWidth="1"/>
  </cols>
  <sheetData>
    <row r="1" spans="1:8" ht="12.75">
      <c r="A1" s="77" t="s">
        <v>0</v>
      </c>
      <c r="B1" s="77"/>
      <c r="C1" s="77"/>
      <c r="D1" s="77"/>
      <c r="E1" s="77"/>
      <c r="F1" s="77"/>
      <c r="G1" s="77"/>
      <c r="H1" s="77"/>
    </row>
    <row r="2" spans="1:8" ht="15.75">
      <c r="A2" s="78" t="s">
        <v>1</v>
      </c>
      <c r="B2" s="78"/>
      <c r="C2" s="78"/>
      <c r="D2" s="78"/>
      <c r="E2" s="78"/>
      <c r="F2" s="78"/>
      <c r="G2" s="78"/>
      <c r="H2" s="78"/>
    </row>
    <row r="3" spans="1:8" ht="12.75">
      <c r="A3" s="77" t="s">
        <v>35</v>
      </c>
      <c r="B3" s="77"/>
      <c r="C3" s="77"/>
      <c r="D3" s="77"/>
      <c r="E3" s="77"/>
      <c r="F3" s="77"/>
      <c r="G3" s="77"/>
      <c r="H3" s="77"/>
    </row>
    <row r="4" spans="1:8" ht="12.75">
      <c r="A4" s="79" t="s">
        <v>2</v>
      </c>
      <c r="B4" s="79"/>
      <c r="C4" s="79"/>
      <c r="D4" s="79"/>
      <c r="E4" s="79"/>
      <c r="F4" s="79"/>
      <c r="G4" s="79"/>
      <c r="H4" s="79"/>
    </row>
    <row r="5" spans="1:8" ht="9" customHeight="1">
      <c r="A5" s="8"/>
      <c r="B5" s="8"/>
      <c r="C5" s="8"/>
      <c r="D5" s="30"/>
      <c r="E5" s="30"/>
      <c r="F5" s="30"/>
      <c r="G5" s="30"/>
      <c r="H5" s="30"/>
    </row>
    <row r="6" spans="1:8" ht="30.75" customHeight="1">
      <c r="A6" s="1" t="s">
        <v>3</v>
      </c>
      <c r="B6" s="2">
        <f>D6+F6+H6</f>
        <v>1992.8899999999999</v>
      </c>
      <c r="C6" s="3" t="s">
        <v>4</v>
      </c>
      <c r="D6" s="4">
        <v>1648.12</v>
      </c>
      <c r="E6" s="5" t="s">
        <v>5</v>
      </c>
      <c r="F6" s="4">
        <v>144.17</v>
      </c>
      <c r="G6" s="6" t="s">
        <v>6</v>
      </c>
      <c r="H6" s="7">
        <v>200.6</v>
      </c>
    </row>
    <row r="7" spans="1:8" ht="12.75">
      <c r="A7" s="37" t="s">
        <v>53</v>
      </c>
      <c r="B7" s="38"/>
      <c r="C7" s="38"/>
      <c r="D7" s="39"/>
      <c r="E7" s="51" t="s">
        <v>36</v>
      </c>
      <c r="F7" s="51" t="s">
        <v>37</v>
      </c>
      <c r="G7" s="51" t="s">
        <v>38</v>
      </c>
      <c r="H7" s="46" t="s">
        <v>54</v>
      </c>
    </row>
    <row r="8" spans="1:8" ht="12.75">
      <c r="A8" s="40"/>
      <c r="B8" s="41"/>
      <c r="C8" s="41"/>
      <c r="D8" s="42"/>
      <c r="E8" s="52"/>
      <c r="F8" s="52"/>
      <c r="G8" s="52"/>
      <c r="H8" s="47"/>
    </row>
    <row r="9" spans="1:8" ht="12.75">
      <c r="A9" s="48" t="s">
        <v>31</v>
      </c>
      <c r="B9" s="49"/>
      <c r="C9" s="49"/>
      <c r="D9" s="50"/>
      <c r="E9" s="33">
        <f>E10+E11+E12</f>
        <v>15.020000000000001</v>
      </c>
      <c r="F9" s="33">
        <f>F10+F11+F12</f>
        <v>15.020000000000001</v>
      </c>
      <c r="G9" s="33">
        <f>G10+G11+G12+G21+G22</f>
        <v>15.830000000000002</v>
      </c>
      <c r="H9" s="33">
        <f>H10+H11+H12+H21+H22</f>
        <v>14.622501325545645</v>
      </c>
    </row>
    <row r="10" spans="1:8" ht="12.75">
      <c r="A10" s="43" t="s">
        <v>7</v>
      </c>
      <c r="B10" s="44"/>
      <c r="C10" s="44"/>
      <c r="D10" s="45"/>
      <c r="E10" s="12">
        <v>8.63</v>
      </c>
      <c r="F10" s="12">
        <v>8.63</v>
      </c>
      <c r="G10" s="12">
        <v>8.97</v>
      </c>
      <c r="H10" s="12">
        <f>(H28-H30-H31-H32)/12/B6</f>
        <v>10.189584389170165</v>
      </c>
    </row>
    <row r="11" spans="1:8" ht="12.75">
      <c r="A11" s="43" t="s">
        <v>8</v>
      </c>
      <c r="B11" s="44"/>
      <c r="C11" s="44"/>
      <c r="D11" s="45"/>
      <c r="E11" s="13">
        <v>4.24</v>
      </c>
      <c r="F11" s="13">
        <v>4.24</v>
      </c>
      <c r="G11" s="14">
        <v>4.41</v>
      </c>
      <c r="H11" s="14">
        <f>H39/12/B6</f>
        <v>0.6397806702828556</v>
      </c>
    </row>
    <row r="12" spans="1:8" ht="12.75">
      <c r="A12" s="43" t="s">
        <v>9</v>
      </c>
      <c r="B12" s="44"/>
      <c r="C12" s="44"/>
      <c r="D12" s="45"/>
      <c r="E12" s="13">
        <v>2.15</v>
      </c>
      <c r="F12" s="13">
        <v>2.15</v>
      </c>
      <c r="G12" s="13">
        <v>2.15</v>
      </c>
      <c r="H12" s="14">
        <f>H38/12/B6</f>
        <v>3.0571866318094156</v>
      </c>
    </row>
    <row r="13" spans="1:8" ht="12.75">
      <c r="A13" s="43" t="s">
        <v>10</v>
      </c>
      <c r="B13" s="44"/>
      <c r="C13" s="44"/>
      <c r="D13" s="45"/>
      <c r="E13" s="13">
        <v>153.15</v>
      </c>
      <c r="F13" s="13"/>
      <c r="G13" s="13"/>
      <c r="H13" s="13"/>
    </row>
    <row r="14" spans="1:8" ht="12.75">
      <c r="A14" s="43" t="s">
        <v>39</v>
      </c>
      <c r="B14" s="44"/>
      <c r="C14" s="44"/>
      <c r="D14" s="45"/>
      <c r="E14" s="13"/>
      <c r="F14" s="13">
        <v>26.26</v>
      </c>
      <c r="G14" s="13">
        <v>26.26</v>
      </c>
      <c r="H14" s="13"/>
    </row>
    <row r="15" spans="1:8" ht="12.75">
      <c r="A15" s="43" t="s">
        <v>40</v>
      </c>
      <c r="B15" s="44"/>
      <c r="C15" s="44"/>
      <c r="D15" s="45"/>
      <c r="E15" s="13"/>
      <c r="F15" s="13">
        <v>1782.97</v>
      </c>
      <c r="G15" s="13">
        <v>1782.97</v>
      </c>
      <c r="H15" s="13"/>
    </row>
    <row r="16" spans="1:8" ht="12.75">
      <c r="A16" s="43" t="s">
        <v>11</v>
      </c>
      <c r="B16" s="44"/>
      <c r="C16" s="44"/>
      <c r="D16" s="45"/>
      <c r="E16" s="13">
        <v>31.73</v>
      </c>
      <c r="F16" s="13">
        <v>32.78</v>
      </c>
      <c r="G16" s="13">
        <v>32.78</v>
      </c>
      <c r="H16" s="13"/>
    </row>
    <row r="17" spans="1:8" ht="12.75">
      <c r="A17" s="43" t="s">
        <v>12</v>
      </c>
      <c r="B17" s="44"/>
      <c r="C17" s="44"/>
      <c r="D17" s="45"/>
      <c r="E17" s="14"/>
      <c r="F17" s="13"/>
      <c r="G17" s="13"/>
      <c r="H17" s="13"/>
    </row>
    <row r="18" spans="1:8" ht="12.75">
      <c r="A18" s="43" t="s">
        <v>13</v>
      </c>
      <c r="B18" s="44"/>
      <c r="C18" s="44"/>
      <c r="D18" s="45"/>
      <c r="E18" s="13">
        <v>4.08</v>
      </c>
      <c r="F18" s="13">
        <v>4.28</v>
      </c>
      <c r="G18" s="13">
        <v>4.28</v>
      </c>
      <c r="H18" s="13"/>
    </row>
    <row r="19" spans="1:8" ht="12.75">
      <c r="A19" s="74" t="s">
        <v>14</v>
      </c>
      <c r="B19" s="75"/>
      <c r="C19" s="75"/>
      <c r="D19" s="76"/>
      <c r="E19" s="13">
        <v>2.06</v>
      </c>
      <c r="F19" s="13">
        <v>2.23</v>
      </c>
      <c r="G19" s="13">
        <v>2.23</v>
      </c>
      <c r="H19" s="13"/>
    </row>
    <row r="20" spans="1:8" ht="12.75">
      <c r="A20" s="15" t="s">
        <v>15</v>
      </c>
      <c r="B20" s="16"/>
      <c r="C20" s="16"/>
      <c r="D20" s="26"/>
      <c r="E20" s="26">
        <v>49.29</v>
      </c>
      <c r="F20" s="17">
        <v>49.29</v>
      </c>
      <c r="G20" s="17"/>
      <c r="H20" s="17"/>
    </row>
    <row r="21" spans="1:8" ht="12.75">
      <c r="A21" s="9" t="s">
        <v>41</v>
      </c>
      <c r="B21" s="10"/>
      <c r="C21" s="10"/>
      <c r="D21" s="27"/>
      <c r="E21" s="25"/>
      <c r="F21" s="25"/>
      <c r="G21" s="17">
        <v>0.3</v>
      </c>
      <c r="H21" s="17">
        <f>H42</f>
        <v>0</v>
      </c>
    </row>
    <row r="22" spans="1:8" ht="12.75">
      <c r="A22" s="15" t="s">
        <v>42</v>
      </c>
      <c r="B22" s="16"/>
      <c r="C22" s="16"/>
      <c r="D22" s="25"/>
      <c r="E22" s="25"/>
      <c r="F22" s="25"/>
      <c r="G22" s="17">
        <v>0</v>
      </c>
      <c r="H22" s="17">
        <f>H43/12/B6</f>
        <v>0.7359496342832103</v>
      </c>
    </row>
    <row r="23" spans="1:8" ht="12.75" customHeight="1">
      <c r="A23" s="62" t="s">
        <v>16</v>
      </c>
      <c r="B23" s="84"/>
      <c r="C23" s="84"/>
      <c r="D23" s="84"/>
      <c r="E23" s="84"/>
      <c r="F23" s="84"/>
      <c r="G23" s="56"/>
      <c r="H23" s="32">
        <f>355204.28+39606.66</f>
        <v>394810.94000000006</v>
      </c>
    </row>
    <row r="24" spans="1:8" ht="12.75">
      <c r="A24" s="62" t="s">
        <v>17</v>
      </c>
      <c r="B24" s="84"/>
      <c r="C24" s="84"/>
      <c r="D24" s="84"/>
      <c r="E24" s="84"/>
      <c r="F24" s="84"/>
      <c r="G24" s="56"/>
      <c r="H24" s="19">
        <v>327450.73</v>
      </c>
    </row>
    <row r="25" spans="1:8" ht="12.75" customHeight="1">
      <c r="A25" s="62" t="s">
        <v>18</v>
      </c>
      <c r="B25" s="84"/>
      <c r="C25" s="84"/>
      <c r="D25" s="84"/>
      <c r="E25" s="84"/>
      <c r="F25" s="84"/>
      <c r="G25" s="56"/>
      <c r="H25" s="29">
        <f>24768.6+1077.04+18925.84+9765.74</f>
        <v>54537.219999999994</v>
      </c>
    </row>
    <row r="26" spans="1:8" ht="12.75" customHeight="1">
      <c r="A26" s="62" t="s">
        <v>19</v>
      </c>
      <c r="B26" s="84"/>
      <c r="C26" s="84"/>
      <c r="D26" s="84"/>
      <c r="E26" s="84"/>
      <c r="F26" s="84"/>
      <c r="G26" s="56"/>
      <c r="H26" s="19">
        <f>H44</f>
        <v>361465.68</v>
      </c>
    </row>
    <row r="27" spans="1:8" ht="15" customHeight="1">
      <c r="A27" s="85" t="s">
        <v>20</v>
      </c>
      <c r="B27" s="85"/>
      <c r="C27" s="85"/>
      <c r="D27" s="85"/>
      <c r="E27" s="85"/>
      <c r="F27" s="85"/>
      <c r="G27" s="86"/>
      <c r="H27" s="11" t="s">
        <v>21</v>
      </c>
    </row>
    <row r="28" spans="1:8" ht="12.75" customHeight="1">
      <c r="A28" s="68" t="s">
        <v>22</v>
      </c>
      <c r="B28" s="68"/>
      <c r="C28" s="68"/>
      <c r="D28" s="68"/>
      <c r="E28" s="68"/>
      <c r="F28" s="68"/>
      <c r="G28" s="68"/>
      <c r="H28" s="19">
        <f>H29+H30+H31+H32+H33+H34+H35+H36+H37</f>
        <v>255453.88999999998</v>
      </c>
    </row>
    <row r="29" spans="1:8" ht="90.75" customHeight="1">
      <c r="A29" s="64" t="s">
        <v>23</v>
      </c>
      <c r="B29" s="65"/>
      <c r="C29" s="65"/>
      <c r="D29" s="65"/>
      <c r="E29" s="65"/>
      <c r="F29" s="65"/>
      <c r="G29" s="66"/>
      <c r="H29" s="20">
        <f>553.43+105528.7+1296.1+10526.4+187.11+21327.11</f>
        <v>139418.84999999998</v>
      </c>
    </row>
    <row r="30" spans="1:8" ht="12.75" customHeight="1">
      <c r="A30" s="54" t="s">
        <v>24</v>
      </c>
      <c r="B30" s="55"/>
      <c r="C30" s="55"/>
      <c r="D30" s="55"/>
      <c r="E30" s="55"/>
      <c r="F30" s="55"/>
      <c r="G30" s="56"/>
      <c r="H30" s="20">
        <v>2493.78</v>
      </c>
    </row>
    <row r="31" spans="1:8" ht="12.75" customHeight="1">
      <c r="A31" s="54" t="s">
        <v>25</v>
      </c>
      <c r="B31" s="55"/>
      <c r="C31" s="55"/>
      <c r="D31" s="55"/>
      <c r="E31" s="55"/>
      <c r="F31" s="55"/>
      <c r="G31" s="56"/>
      <c r="H31" s="20">
        <f>1201.72+7025.21+245.96</f>
        <v>8472.89</v>
      </c>
    </row>
    <row r="32" spans="1:8" ht="12.75" customHeight="1">
      <c r="A32" s="57" t="s">
        <v>47</v>
      </c>
      <c r="B32" s="57"/>
      <c r="C32" s="57"/>
      <c r="D32" s="57"/>
      <c r="E32" s="57"/>
      <c r="F32" s="57"/>
      <c r="G32" s="57"/>
      <c r="H32" s="20">
        <v>806.57</v>
      </c>
    </row>
    <row r="33" spans="1:8" ht="12.75" customHeight="1">
      <c r="A33" s="57" t="s">
        <v>46</v>
      </c>
      <c r="B33" s="57"/>
      <c r="C33" s="57"/>
      <c r="D33" s="57"/>
      <c r="E33" s="57"/>
      <c r="F33" s="57"/>
      <c r="G33" s="57"/>
      <c r="H33" s="20">
        <v>4532.22</v>
      </c>
    </row>
    <row r="34" spans="1:8" ht="12.75" customHeight="1">
      <c r="A34" s="54" t="s">
        <v>26</v>
      </c>
      <c r="B34" s="55"/>
      <c r="C34" s="55"/>
      <c r="D34" s="55"/>
      <c r="E34" s="55"/>
      <c r="F34" s="55"/>
      <c r="G34" s="56"/>
      <c r="H34" s="20">
        <v>1181.09</v>
      </c>
    </row>
    <row r="35" spans="1:8" ht="14.25" customHeight="1">
      <c r="A35" s="58" t="s">
        <v>27</v>
      </c>
      <c r="B35" s="59"/>
      <c r="C35" s="59"/>
      <c r="D35" s="59"/>
      <c r="E35" s="59"/>
      <c r="F35" s="59"/>
      <c r="G35" s="60"/>
      <c r="H35" s="21">
        <f>83.19+166.38</f>
        <v>249.57</v>
      </c>
    </row>
    <row r="36" spans="1:8" ht="27" customHeight="1">
      <c r="A36" s="61" t="s">
        <v>28</v>
      </c>
      <c r="B36" s="61"/>
      <c r="C36" s="61"/>
      <c r="D36" s="61"/>
      <c r="E36" s="61"/>
      <c r="F36" s="61"/>
      <c r="G36" s="61"/>
      <c r="H36" s="21">
        <f>1059.36+31.89+126.95+80.16+615.62+10448.91</f>
        <v>12362.89</v>
      </c>
    </row>
    <row r="37" spans="1:8" ht="39" customHeight="1">
      <c r="A37" s="61" t="s">
        <v>29</v>
      </c>
      <c r="B37" s="61"/>
      <c r="C37" s="61"/>
      <c r="D37" s="61"/>
      <c r="E37" s="61"/>
      <c r="F37" s="61"/>
      <c r="G37" s="61"/>
      <c r="H37" s="20">
        <v>85936.03</v>
      </c>
    </row>
    <row r="38" spans="1:8" ht="12.75" customHeight="1">
      <c r="A38" s="71" t="s">
        <v>30</v>
      </c>
      <c r="B38" s="72"/>
      <c r="C38" s="72"/>
      <c r="D38" s="72"/>
      <c r="E38" s="72"/>
      <c r="F38" s="72"/>
      <c r="G38" s="73"/>
      <c r="H38" s="18">
        <v>73111.64</v>
      </c>
    </row>
    <row r="39" spans="1:8" ht="12.75" customHeight="1">
      <c r="A39" s="68" t="s">
        <v>52</v>
      </c>
      <c r="B39" s="68"/>
      <c r="C39" s="68"/>
      <c r="D39" s="68"/>
      <c r="E39" s="68"/>
      <c r="F39" s="68"/>
      <c r="G39" s="68"/>
      <c r="H39" s="19">
        <f>H40+H41</f>
        <v>15300.150000000001</v>
      </c>
    </row>
    <row r="40" spans="1:8" ht="12.75" customHeight="1">
      <c r="A40" s="58" t="s">
        <v>50</v>
      </c>
      <c r="B40" s="59" t="s">
        <v>50</v>
      </c>
      <c r="C40" s="59" t="s">
        <v>50</v>
      </c>
      <c r="D40" s="59" t="s">
        <v>50</v>
      </c>
      <c r="E40" s="59" t="s">
        <v>50</v>
      </c>
      <c r="F40" s="59" t="s">
        <v>50</v>
      </c>
      <c r="G40" s="60" t="s">
        <v>50</v>
      </c>
      <c r="H40" s="22">
        <v>12055.11</v>
      </c>
    </row>
    <row r="41" spans="1:8" ht="12.75" customHeight="1">
      <c r="A41" s="58" t="s">
        <v>51</v>
      </c>
      <c r="B41" s="59" t="s">
        <v>51</v>
      </c>
      <c r="C41" s="59" t="s">
        <v>51</v>
      </c>
      <c r="D41" s="59" t="s">
        <v>51</v>
      </c>
      <c r="E41" s="59" t="s">
        <v>51</v>
      </c>
      <c r="F41" s="59" t="s">
        <v>51</v>
      </c>
      <c r="G41" s="60" t="s">
        <v>51</v>
      </c>
      <c r="H41" s="22">
        <v>3245.04</v>
      </c>
    </row>
    <row r="42" spans="1:8" ht="12.75" customHeight="1">
      <c r="A42" s="68" t="s">
        <v>48</v>
      </c>
      <c r="B42" s="68"/>
      <c r="C42" s="68"/>
      <c r="D42" s="68"/>
      <c r="E42" s="68"/>
      <c r="F42" s="68"/>
      <c r="G42" s="68"/>
      <c r="H42" s="18">
        <v>0</v>
      </c>
    </row>
    <row r="43" spans="1:8" ht="12.75">
      <c r="A43" s="68" t="s">
        <v>49</v>
      </c>
      <c r="B43" s="69"/>
      <c r="C43" s="69"/>
      <c r="D43" s="69"/>
      <c r="E43" s="69"/>
      <c r="F43" s="69"/>
      <c r="G43" s="69"/>
      <c r="H43" s="19">
        <v>17600</v>
      </c>
    </row>
    <row r="44" spans="1:8" ht="12.75">
      <c r="A44" s="70" t="s">
        <v>31</v>
      </c>
      <c r="B44" s="70"/>
      <c r="C44" s="70"/>
      <c r="D44" s="70"/>
      <c r="E44" s="70"/>
      <c r="F44" s="70"/>
      <c r="G44" s="70"/>
      <c r="H44" s="19">
        <f>H28+H38+H39+H42+H43</f>
        <v>361465.68</v>
      </c>
    </row>
    <row r="45" spans="1:8" ht="12.75" customHeight="1">
      <c r="A45" s="62" t="s">
        <v>32</v>
      </c>
      <c r="B45" s="55"/>
      <c r="C45" s="55"/>
      <c r="D45" s="55"/>
      <c r="E45" s="55"/>
      <c r="F45" s="55"/>
      <c r="G45" s="56"/>
      <c r="H45" s="31">
        <v>7841.16</v>
      </c>
    </row>
    <row r="46" spans="1:8" ht="12.75" customHeight="1">
      <c r="A46" s="63" t="s">
        <v>44</v>
      </c>
      <c r="B46" s="63"/>
      <c r="C46" s="63"/>
      <c r="D46" s="63"/>
      <c r="E46" s="63"/>
      <c r="F46" s="63"/>
      <c r="G46" s="63"/>
      <c r="H46" s="28">
        <f>175622.48+355204.28-327450.73</f>
        <v>203376.03000000003</v>
      </c>
    </row>
    <row r="47" spans="1:8" ht="12.75" customHeight="1">
      <c r="A47" s="53" t="s">
        <v>45</v>
      </c>
      <c r="B47" s="53"/>
      <c r="C47" s="53"/>
      <c r="D47" s="53"/>
      <c r="E47" s="53"/>
      <c r="F47" s="53"/>
      <c r="G47" s="53"/>
      <c r="H47" s="18">
        <f>7694.94+7733.11+18927.98+902.02</f>
        <v>35258.049999999996</v>
      </c>
    </row>
    <row r="48" spans="1:8" ht="12.75">
      <c r="A48" s="23"/>
      <c r="B48" s="23"/>
      <c r="C48" s="23"/>
      <c r="D48" s="23"/>
      <c r="E48" s="67" t="s">
        <v>33</v>
      </c>
      <c r="F48" s="67"/>
      <c r="G48" s="67"/>
      <c r="H48" s="18">
        <f>H46+H47</f>
        <v>238634.08000000002</v>
      </c>
    </row>
    <row r="49" spans="1:8" ht="12.75">
      <c r="A49" s="23"/>
      <c r="B49" s="24"/>
      <c r="C49" s="24"/>
      <c r="D49" s="24"/>
      <c r="E49" s="24"/>
      <c r="F49" s="24"/>
      <c r="G49" s="24"/>
      <c r="H49" s="24"/>
    </row>
    <row r="50" spans="1:8" ht="12.75" customHeight="1">
      <c r="A50" s="37">
        <v>2016</v>
      </c>
      <c r="B50" s="39"/>
      <c r="C50" s="37">
        <v>2017</v>
      </c>
      <c r="D50" s="80"/>
      <c r="E50" s="81" t="s">
        <v>55</v>
      </c>
      <c r="F50" s="48"/>
      <c r="G50" s="82" t="s">
        <v>56</v>
      </c>
      <c r="H50" s="24"/>
    </row>
    <row r="51" spans="1:8" ht="26.25" thickBot="1">
      <c r="A51" s="34" t="s">
        <v>57</v>
      </c>
      <c r="B51" s="35" t="s">
        <v>58</v>
      </c>
      <c r="C51" s="34" t="s">
        <v>57</v>
      </c>
      <c r="D51" s="35" t="s">
        <v>58</v>
      </c>
      <c r="E51" s="34" t="s">
        <v>57</v>
      </c>
      <c r="F51" s="36" t="s">
        <v>58</v>
      </c>
      <c r="G51" s="83"/>
      <c r="H51" s="24"/>
    </row>
    <row r="52" spans="1:8" ht="12.75">
      <c r="A52" s="20">
        <f>322332.77+21544.07</f>
        <v>343876.84</v>
      </c>
      <c r="B52" s="20">
        <f>319979.01-8672.49</f>
        <v>311306.52</v>
      </c>
      <c r="C52" s="20">
        <f>292945.37+3458.01+10960.67+10065.04</f>
        <v>317429.08999999997</v>
      </c>
      <c r="D52" s="20">
        <f>353193.94-843.01</f>
        <v>352350.93</v>
      </c>
      <c r="E52" s="21">
        <f>327450.73+24768.6+1077.04+18925.84+9765.74</f>
        <v>381987.94999999995</v>
      </c>
      <c r="F52" s="20">
        <v>361465.68</v>
      </c>
      <c r="G52" s="87">
        <f>A52+C52-B52-D52+E52-F52</f>
        <v>18170.749999999884</v>
      </c>
      <c r="H52" s="24"/>
    </row>
    <row r="53" spans="1:8" ht="12.75">
      <c r="A53" s="23"/>
      <c r="B53" s="24"/>
      <c r="C53" s="24"/>
      <c r="D53" s="24"/>
      <c r="E53" s="24"/>
      <c r="F53" s="24"/>
      <c r="G53" s="24"/>
      <c r="H53" s="24"/>
    </row>
    <row r="54" spans="1:8" ht="12">
      <c r="A54" s="23"/>
      <c r="B54" s="23" t="s">
        <v>34</v>
      </c>
      <c r="C54" s="23"/>
      <c r="D54" s="23"/>
      <c r="E54" s="23" t="s">
        <v>43</v>
      </c>
      <c r="F54" s="23"/>
      <c r="G54" s="23"/>
      <c r="H54" s="23"/>
    </row>
  </sheetData>
  <sheetProtection/>
  <mergeCells count="50">
    <mergeCell ref="A50:B50"/>
    <mergeCell ref="C50:D50"/>
    <mergeCell ref="E50:F50"/>
    <mergeCell ref="G50:G51"/>
    <mergeCell ref="A23:G23"/>
    <mergeCell ref="A24:G24"/>
    <mergeCell ref="A25:G25"/>
    <mergeCell ref="A26:G26"/>
    <mergeCell ref="A27:G27"/>
    <mergeCell ref="A28:G28"/>
    <mergeCell ref="A1:H1"/>
    <mergeCell ref="A2:H2"/>
    <mergeCell ref="A3:H3"/>
    <mergeCell ref="A4:H4"/>
    <mergeCell ref="A13:D13"/>
    <mergeCell ref="A14:D14"/>
    <mergeCell ref="A10:D10"/>
    <mergeCell ref="A11:D11"/>
    <mergeCell ref="E48:G48"/>
    <mergeCell ref="A42:G42"/>
    <mergeCell ref="A43:G43"/>
    <mergeCell ref="A44:G44"/>
    <mergeCell ref="A37:G37"/>
    <mergeCell ref="A38:G38"/>
    <mergeCell ref="A39:G39"/>
    <mergeCell ref="A16:D16"/>
    <mergeCell ref="A17:D17"/>
    <mergeCell ref="A45:G45"/>
    <mergeCell ref="A46:G46"/>
    <mergeCell ref="A29:G29"/>
    <mergeCell ref="A30:G30"/>
    <mergeCell ref="A32:G32"/>
    <mergeCell ref="A18:D18"/>
    <mergeCell ref="A19:D19"/>
    <mergeCell ref="A47:G47"/>
    <mergeCell ref="A31:G31"/>
    <mergeCell ref="A33:G33"/>
    <mergeCell ref="A34:G34"/>
    <mergeCell ref="A35:G35"/>
    <mergeCell ref="A36:G36"/>
    <mergeCell ref="A40:G40"/>
    <mergeCell ref="A41:G41"/>
    <mergeCell ref="A7:D8"/>
    <mergeCell ref="A15:D15"/>
    <mergeCell ref="H7:H8"/>
    <mergeCell ref="A9:D9"/>
    <mergeCell ref="E7:E8"/>
    <mergeCell ref="F7:F8"/>
    <mergeCell ref="G7:G8"/>
    <mergeCell ref="A12:D12"/>
  </mergeCells>
  <printOptions/>
  <pageMargins left="0.35433070866141736" right="0.35433070866141736" top="0" bottom="0.1968503937007874" header="0.11811023622047245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2019-03-20T08:22:44Z</cp:lastPrinted>
  <dcterms:created xsi:type="dcterms:W3CDTF">1996-10-08T23:32:33Z</dcterms:created>
  <dcterms:modified xsi:type="dcterms:W3CDTF">2019-03-21T05:44:23Z</dcterms:modified>
  <cp:category/>
  <cp:version/>
  <cp:contentType/>
  <cp:contentStatus/>
</cp:coreProperties>
</file>