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'Лист1'!$A$1:$H$60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Пользователь</author>
  </authors>
  <commentList>
    <comment ref="B5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5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5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H48" authorId="1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23291,3 оплачено в ФК в феврале 2019г</t>
        </r>
      </text>
    </comment>
  </commentList>
</comments>
</file>

<file path=xl/sharedStrings.xml><?xml version="1.0" encoding="utf-8"?>
<sst xmlns="http://schemas.openxmlformats.org/spreadsheetml/2006/main" count="83" uniqueCount="66">
  <si>
    <t>ООО "Кузнечное сервис"</t>
  </si>
  <si>
    <t xml:space="preserve">Отчет о финансово-хозяйственной деятельности МКД </t>
  </si>
  <si>
    <t>ул. Юбилейная д.11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</si>
  <si>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</si>
  <si>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</si>
  <si>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</si>
  <si>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</si>
  <si>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</si>
  <si>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ОДН ХВС (руб./м3)</t>
  </si>
  <si>
    <t>ОДН электроэнергия(руб./Квт.ч)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</si>
  <si>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</si>
  <si>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</si>
  <si>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</si>
  <si>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</si>
  <si>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</si>
  <si>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</si>
  <si>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</si>
  <si>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</si>
  <si>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</si>
  <si>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</si>
  <si>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</si>
  <si>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</si>
  <si>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</si>
  <si>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</si>
  <si>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</si>
  <si>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</si>
  <si>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</si>
  <si>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</si>
  <si>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</si>
  <si>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</si>
  <si>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ГВС ОДН:компонент на ХВС</t>
  </si>
  <si>
    <t>ГВС ОДН:компонент на тепловую энергию</t>
  </si>
  <si>
    <t>Техническое обслуживание ВДГО (руб/м2)</t>
  </si>
  <si>
    <t>Техническое диагностирование ВДГО (руб/м2)</t>
  </si>
  <si>
    <t>Техническое обслуживание ВДГО</t>
  </si>
  <si>
    <t xml:space="preserve">Техническое диагностирование ВДГО </t>
  </si>
  <si>
    <t>Текущий ремонт, в т.ч.</t>
  </si>
  <si>
    <t>Утвержденный тариф на содержание жилого помещения</t>
  </si>
  <si>
    <t xml:space="preserve">2018г </t>
  </si>
  <si>
    <t xml:space="preserve">Остатки средств  с 2016 по 2018г </t>
  </si>
  <si>
    <t xml:space="preserve">доходы  </t>
  </si>
  <si>
    <t xml:space="preserve">расходы </t>
  </si>
  <si>
    <t>за 2019 год</t>
  </si>
  <si>
    <t>с 01.01.19г</t>
  </si>
  <si>
    <t>с 01.07.19г</t>
  </si>
  <si>
    <t>с 01.08.19г</t>
  </si>
  <si>
    <t>Факт. тариф за 2019г.</t>
  </si>
  <si>
    <t>Специальный счет на капитальный ремонт</t>
  </si>
  <si>
    <t>Задолженность населения по взносам на капитальный ремонт на 01.01.2019г.</t>
  </si>
  <si>
    <t>Остаток средств на специальном счете на 01.01.2019г.</t>
  </si>
  <si>
    <t>Начислено взносов на капитальный ремонт</t>
  </si>
  <si>
    <t>Собрано взносов на капитальный ремонт</t>
  </si>
  <si>
    <t>Собрано пени за просроченную задолженность по взносам на капитальный ремонт</t>
  </si>
  <si>
    <t>Выполнено капитального ремонта, в том числе:</t>
  </si>
  <si>
    <t>2. Капитальный ремонт трубопровода отопления</t>
  </si>
  <si>
    <t>Остаток средств на специальном счете на 01.01.2020г.</t>
  </si>
  <si>
    <t>Задолженность населения по взносам на капитальный ремонт на 01.01.2020г.</t>
  </si>
  <si>
    <t>Дезинсекция</t>
  </si>
  <si>
    <t>Ремонт стояка отопления</t>
  </si>
  <si>
    <t>Ремонт входов в подвал, отмостки и крылец</t>
  </si>
  <si>
    <t>1. Капитальный ремонт сетей электроснабжения</t>
  </si>
  <si>
    <t>Перечислено денежных средств с НО "Фонд капитального ремонта ЛО"</t>
  </si>
  <si>
    <t>Задолженность населения за содержание и текущий ремонт на 01.01.2020г.</t>
  </si>
  <si>
    <t xml:space="preserve">в содерж. </t>
  </si>
  <si>
    <t>Общая площадь жилых помещений м2</t>
  </si>
  <si>
    <t>Коммунальный ресурс на СОИ, в том числе: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</si>
</sst>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2" fontId="1" fillId="0" borderId="15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8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2" fontId="0" fillId="0" borderId="1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 horizontal="left" vertical="justify"/>
    </xf>
    <xf numFmtId="0" fontId="0" fillId="0" borderId="12" xfId="0" applyFont="1" applyBorder="1" applyAlignment="1">
      <alignment horizontal="left" vertical="justify"/>
    </xf>
    <xf numFmtId="0" fontId="0" fillId="0" borderId="22" xfId="0" applyFont="1" applyBorder="1" applyAlignment="1">
      <alignment horizontal="left" vertical="justify"/>
    </xf>
    <xf numFmtId="0" fontId="5" fillId="0" borderId="13" xfId="0" applyFont="1" applyBorder="1" applyAlignment="1">
      <alignment vertical="justify"/>
    </xf>
    <xf numFmtId="0" fontId="5" fillId="0" borderId="12" xfId="0" applyFont="1" applyBorder="1" applyAlignment="1">
      <alignment vertical="justify"/>
    </xf>
    <xf numFmtId="0" fontId="5" fillId="0" borderId="22" xfId="0" applyFont="1" applyBorder="1" applyAlignment="1">
      <alignment vertical="justify"/>
    </xf>
    <xf numFmtId="0" fontId="0" fillId="0" borderId="13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  <xf numFmtId="0" fontId="1" fillId="0" borderId="13" xfId="0" applyFont="1" applyBorder="1" applyAlignment="1">
      <alignment horizontal="left" vertical="justify"/>
    </xf>
    <xf numFmtId="0" fontId="1" fillId="0" borderId="12" xfId="0" applyFont="1" applyBorder="1" applyAlignment="1">
      <alignment horizontal="left" vertical="justify"/>
    </xf>
    <xf numFmtId="0" fontId="1" fillId="0" borderId="22" xfId="0" applyFont="1" applyBorder="1" applyAlignment="1">
      <alignment horizontal="left" vertical="justify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center" vertical="justify"/>
    </xf>
    <xf numFmtId="0" fontId="1" fillId="0" borderId="22" xfId="0" applyFont="1" applyFill="1" applyBorder="1" applyAlignment="1">
      <alignment horizontal="center" vertical="justify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22" xfId="0" applyFont="1" applyBorder="1" applyAlignment="1">
      <alignment horizontal="center" vertical="justify"/>
    </xf>
    <xf numFmtId="0" fontId="0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vertical="justify"/>
    </xf>
    <xf numFmtId="0" fontId="0" fillId="0" borderId="13" xfId="0" applyFont="1" applyBorder="1" applyAlignment="1">
      <alignment vertical="justify"/>
    </xf>
    <xf numFmtId="0" fontId="0" fillId="0" borderId="12" xfId="0" applyFont="1" applyBorder="1" applyAlignment="1">
      <alignment vertical="justify"/>
    </xf>
    <xf numFmtId="0" fontId="0" fillId="0" borderId="22" xfId="0" applyFont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1" fillId="0" borderId="15" xfId="0" applyFont="1" applyFill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Font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0" fillId="0" borderId="22" xfId="0" applyFont="1" applyBorder="1" applyAlignment="1">
      <alignment vertical="justify" wrapText="1"/>
    </xf>
    <xf numFmtId="0" fontId="5" fillId="0" borderId="25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26" xfId="0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pane ySplit="6" topLeftCell="A40" activePane="bottomLeft" state="frozen"/>
      <selection pane="topLeft" activeCell="A1" sqref="A1"/>
      <selection pane="bottomLeft" activeCell="K54" sqref="K54"/>
    </sheetView>
  </sheetViews>
  <sheetFormatPr defaultColWidth="9.140625" defaultRowHeight="12.75"/>
  <cols>
    <col min="3" max="3" width="16.00390625" style="0" customWidth="1"/>
    <col min="5" max="5" width="9.8515625" style="0" customWidth="1"/>
    <col min="6" max="6" width="10.00390625" style="0" customWidth="1"/>
    <col min="7" max="7" width="10.28125" style="0" customWidth="1"/>
    <col min="8" max="8" width="11.57421875" style="0" customWidth="1"/>
  </cols>
  <sheetData>
    <row r="1" spans="1:8" ht="12.75">
      <c r="A1" s="107" t="s">
        <v>0</v>
      </c>
      <c r="B1" s="107"/>
      <c r="C1" s="107"/>
      <c r="D1" s="107"/>
      <c r="E1" s="107"/>
      <c r="F1" s="107"/>
      <c r="G1" s="107"/>
      <c r="H1" s="107"/>
    </row>
    <row r="2" spans="1:8" ht="15.75">
      <c r="A2" s="108" t="s">
        <v>1</v>
      </c>
      <c r="B2" s="108"/>
      <c r="C2" s="108"/>
      <c r="D2" s="108"/>
      <c r="E2" s="108"/>
      <c r="F2" s="108"/>
      <c r="G2" s="108"/>
      <c r="H2" s="108"/>
    </row>
    <row r="3" spans="1:8" ht="12.75">
      <c r="A3" s="107" t="s">
        <v>42</v>
      </c>
      <c r="B3" s="107"/>
      <c r="C3" s="107"/>
      <c r="D3" s="107"/>
      <c r="E3" s="107"/>
      <c r="F3" s="107"/>
      <c r="G3" s="107"/>
      <c r="H3" s="107"/>
    </row>
    <row r="4" spans="1:8" ht="12.75">
      <c r="A4" s="109" t="s">
        <v>2</v>
      </c>
      <c r="B4" s="109"/>
      <c r="C4" s="109"/>
      <c r="D4" s="109"/>
      <c r="E4" s="109"/>
      <c r="F4" s="109"/>
      <c r="G4" s="109"/>
      <c r="H4" s="109"/>
    </row>
    <row r="5" spans="1:8" ht="8.25" customHeight="1">
      <c r="A5" s="24"/>
      <c r="B5" s="24"/>
      <c r="C5" s="24"/>
      <c r="D5" s="24"/>
      <c r="E5" s="24"/>
      <c r="F5" s="24"/>
      <c r="G5" s="24"/>
      <c r="H5" s="24"/>
    </row>
    <row r="6" spans="1:8" ht="15" customHeight="1">
      <c r="A6" s="110" t="s">
        <v>64</v>
      </c>
      <c r="B6" s="111"/>
      <c r="C6" s="112"/>
      <c r="D6" s="1">
        <f>F6+H6</f>
        <v>3237.2999999999997</v>
      </c>
      <c r="E6" s="14" t="s">
        <v>3</v>
      </c>
      <c r="F6" s="2">
        <v>2984.7</v>
      </c>
      <c r="G6" s="1" t="s">
        <v>4</v>
      </c>
      <c r="H6" s="2">
        <v>252.6</v>
      </c>
    </row>
    <row r="7" spans="1:8" ht="12.75">
      <c r="A7" s="87" t="s">
        <v>37</v>
      </c>
      <c r="B7" s="88"/>
      <c r="C7" s="88"/>
      <c r="D7" s="89"/>
      <c r="E7" s="85" t="s">
        <v>43</v>
      </c>
      <c r="F7" s="85" t="s">
        <v>44</v>
      </c>
      <c r="G7" s="85" t="s">
        <v>45</v>
      </c>
      <c r="H7" s="113" t="s">
        <v>46</v>
      </c>
    </row>
    <row r="8" spans="1:8" ht="12.75">
      <c r="A8" s="90"/>
      <c r="B8" s="91"/>
      <c r="C8" s="91"/>
      <c r="D8" s="92"/>
      <c r="E8" s="86"/>
      <c r="F8" s="86"/>
      <c r="G8" s="86"/>
      <c r="H8" s="114"/>
    </row>
    <row r="9" spans="1:8" ht="12.75">
      <c r="A9" s="101" t="s">
        <v>26</v>
      </c>
      <c r="B9" s="102"/>
      <c r="C9" s="102"/>
      <c r="D9" s="103"/>
      <c r="E9" s="27">
        <f>E10+E11+E12</f>
        <v>14.93</v>
      </c>
      <c r="F9" s="27">
        <f>F10+F11+F12</f>
        <v>14.93</v>
      </c>
      <c r="G9" s="27">
        <f>G10+G11+G19+G20</f>
        <v>19.21</v>
      </c>
      <c r="H9" s="27">
        <f>(H23-H27)/12/D6</f>
        <v>17.087490346894015</v>
      </c>
    </row>
    <row r="10" spans="1:8" ht="12.75">
      <c r="A10" s="104" t="s">
        <v>5</v>
      </c>
      <c r="B10" s="105"/>
      <c r="C10" s="105"/>
      <c r="D10" s="106"/>
      <c r="E10" s="6">
        <v>8.52</v>
      </c>
      <c r="F10" s="6">
        <v>8.52</v>
      </c>
      <c r="G10" s="6">
        <v>14.02</v>
      </c>
      <c r="H10" s="28"/>
    </row>
    <row r="11" spans="1:8" ht="12.75">
      <c r="A11" s="104" t="s">
        <v>6</v>
      </c>
      <c r="B11" s="105"/>
      <c r="C11" s="105"/>
      <c r="D11" s="106"/>
      <c r="E11" s="7">
        <v>4.26</v>
      </c>
      <c r="F11" s="7">
        <v>4.26</v>
      </c>
      <c r="G11" s="7">
        <v>4.41</v>
      </c>
      <c r="H11" s="7"/>
    </row>
    <row r="12" spans="1:8" ht="12.75">
      <c r="A12" s="104" t="s">
        <v>7</v>
      </c>
      <c r="B12" s="105"/>
      <c r="C12" s="105"/>
      <c r="D12" s="106"/>
      <c r="E12" s="8">
        <v>2.15</v>
      </c>
      <c r="F12" s="8">
        <v>2.15</v>
      </c>
      <c r="G12" s="8" t="s">
        <v>63</v>
      </c>
      <c r="H12" s="7"/>
    </row>
    <row r="13" spans="1:8" ht="12.75">
      <c r="A13" s="104" t="s">
        <v>30</v>
      </c>
      <c r="B13" s="105"/>
      <c r="C13" s="105"/>
      <c r="D13" s="106"/>
      <c r="E13" s="9">
        <v>26.71</v>
      </c>
      <c r="F13" s="9">
        <v>27.24</v>
      </c>
      <c r="G13" s="9">
        <v>27.24</v>
      </c>
      <c r="H13" s="8"/>
    </row>
    <row r="14" spans="1:8" ht="12.75">
      <c r="A14" s="104" t="s">
        <v>31</v>
      </c>
      <c r="B14" s="105"/>
      <c r="C14" s="105"/>
      <c r="D14" s="106"/>
      <c r="E14" s="9">
        <v>1863.56</v>
      </c>
      <c r="F14" s="9">
        <v>1900.83</v>
      </c>
      <c r="G14" s="9">
        <v>1900.83</v>
      </c>
      <c r="H14" s="8"/>
    </row>
    <row r="15" spans="1:8" ht="12.75">
      <c r="A15" s="104" t="s">
        <v>8</v>
      </c>
      <c r="B15" s="105"/>
      <c r="C15" s="105"/>
      <c r="D15" s="106"/>
      <c r="E15" s="9">
        <v>33.34</v>
      </c>
      <c r="F15" s="9">
        <v>34.01</v>
      </c>
      <c r="G15" s="9">
        <v>34.01</v>
      </c>
      <c r="H15" s="8"/>
    </row>
    <row r="16" spans="1:8" ht="12.75">
      <c r="A16" s="104" t="s">
        <v>9</v>
      </c>
      <c r="B16" s="105"/>
      <c r="C16" s="105"/>
      <c r="D16" s="106"/>
      <c r="E16" s="34"/>
      <c r="F16" s="9"/>
      <c r="G16" s="9"/>
      <c r="H16" s="8"/>
    </row>
    <row r="17" spans="1:8" ht="12.75">
      <c r="A17" s="104" t="s">
        <v>10</v>
      </c>
      <c r="B17" s="105"/>
      <c r="C17" s="105"/>
      <c r="D17" s="106"/>
      <c r="E17" s="9">
        <v>4.28</v>
      </c>
      <c r="F17" s="9">
        <v>4.49</v>
      </c>
      <c r="G17" s="9">
        <v>4.49</v>
      </c>
      <c r="H17" s="8"/>
    </row>
    <row r="18" spans="1:8" ht="12.75">
      <c r="A18" s="84" t="s">
        <v>11</v>
      </c>
      <c r="B18" s="84"/>
      <c r="C18" s="84"/>
      <c r="D18" s="84"/>
      <c r="E18" s="9">
        <v>2.23</v>
      </c>
      <c r="F18" s="9">
        <v>2.43</v>
      </c>
      <c r="G18" s="9">
        <v>2.43</v>
      </c>
      <c r="H18" s="8"/>
    </row>
    <row r="19" spans="1:8" ht="12.75">
      <c r="A19" s="22" t="s">
        <v>32</v>
      </c>
      <c r="B19" s="4"/>
      <c r="C19" s="4"/>
      <c r="D19" s="23"/>
      <c r="E19" s="11">
        <v>0.21</v>
      </c>
      <c r="F19" s="11">
        <v>0.21</v>
      </c>
      <c r="G19" s="11">
        <v>0.16</v>
      </c>
      <c r="H19" s="11"/>
    </row>
    <row r="20" spans="1:8" ht="12.75">
      <c r="A20" s="21" t="s">
        <v>33</v>
      </c>
      <c r="B20" s="10"/>
      <c r="C20" s="10"/>
      <c r="D20" s="20"/>
      <c r="E20" s="11">
        <v>0</v>
      </c>
      <c r="F20" s="11">
        <v>0</v>
      </c>
      <c r="G20" s="11">
        <v>0.62</v>
      </c>
      <c r="H20" s="11"/>
    </row>
    <row r="21" spans="1:8" ht="12.75" customHeight="1">
      <c r="A21" s="50" t="s">
        <v>12</v>
      </c>
      <c r="B21" s="51"/>
      <c r="C21" s="51"/>
      <c r="D21" s="51"/>
      <c r="E21" s="51"/>
      <c r="F21" s="51"/>
      <c r="G21" s="52"/>
      <c r="H21" s="12">
        <v>679991.25</v>
      </c>
    </row>
    <row r="22" spans="1:8" ht="12.75">
      <c r="A22" s="50" t="s">
        <v>13</v>
      </c>
      <c r="B22" s="51"/>
      <c r="C22" s="51"/>
      <c r="D22" s="51"/>
      <c r="E22" s="51"/>
      <c r="F22" s="51"/>
      <c r="G22" s="52"/>
      <c r="H22" s="12">
        <v>667963.33</v>
      </c>
    </row>
    <row r="23" spans="1:8" ht="12.75" customHeight="1">
      <c r="A23" s="50" t="s">
        <v>14</v>
      </c>
      <c r="B23" s="51"/>
      <c r="C23" s="51"/>
      <c r="D23" s="51"/>
      <c r="E23" s="51"/>
      <c r="F23" s="51"/>
      <c r="G23" s="52"/>
      <c r="H23" s="25">
        <f>H41</f>
        <v>684074.2599999999</v>
      </c>
    </row>
    <row r="24" spans="1:8" ht="15" customHeight="1">
      <c r="A24" s="77" t="s">
        <v>15</v>
      </c>
      <c r="B24" s="77"/>
      <c r="C24" s="77"/>
      <c r="D24" s="77"/>
      <c r="E24" s="77"/>
      <c r="F24" s="77"/>
      <c r="G24" s="78"/>
      <c r="H24" s="5" t="s">
        <v>16</v>
      </c>
    </row>
    <row r="25" spans="1:8" ht="12.75" customHeight="1">
      <c r="A25" s="73" t="s">
        <v>17</v>
      </c>
      <c r="B25" s="73"/>
      <c r="C25" s="73"/>
      <c r="D25" s="73"/>
      <c r="E25" s="73"/>
      <c r="F25" s="73"/>
      <c r="G25" s="73"/>
      <c r="H25" s="13">
        <f>H35+H34+H33+H32+H31+H27+H26</f>
        <v>562236.3399999999</v>
      </c>
    </row>
    <row r="26" spans="1:8" ht="90.75" customHeight="1">
      <c r="A26" s="93" t="s">
        <v>18</v>
      </c>
      <c r="B26" s="94"/>
      <c r="C26" s="94"/>
      <c r="D26" s="94"/>
      <c r="E26" s="94"/>
      <c r="F26" s="94"/>
      <c r="G26" s="95"/>
      <c r="H26" s="14">
        <f>1024.59+429.34+187951.16+19278.34+310.36+41336.93+4501.39+9581.72+35276.23+58.07+7760+842+1799</f>
        <v>310149.12999999995</v>
      </c>
    </row>
    <row r="27" spans="1:8" ht="13.5" customHeight="1">
      <c r="A27" s="41" t="s">
        <v>65</v>
      </c>
      <c r="B27" s="42"/>
      <c r="C27" s="42"/>
      <c r="D27" s="42"/>
      <c r="E27" s="42"/>
      <c r="F27" s="42"/>
      <c r="G27" s="43"/>
      <c r="H27" s="14">
        <f>H28+H29+H30</f>
        <v>20266.27</v>
      </c>
    </row>
    <row r="28" spans="1:8" ht="13.5" customHeight="1">
      <c r="A28" s="47" t="s">
        <v>19</v>
      </c>
      <c r="B28" s="48"/>
      <c r="C28" s="48"/>
      <c r="D28" s="48"/>
      <c r="E28" s="48"/>
      <c r="F28" s="48"/>
      <c r="G28" s="49"/>
      <c r="H28" s="38">
        <v>4099.56</v>
      </c>
    </row>
    <row r="29" spans="1:8" s="37" customFormat="1" ht="12.75" customHeight="1">
      <c r="A29" s="96" t="s">
        <v>20</v>
      </c>
      <c r="B29" s="97"/>
      <c r="C29" s="97"/>
      <c r="D29" s="97"/>
      <c r="E29" s="97"/>
      <c r="F29" s="97"/>
      <c r="G29" s="98"/>
      <c r="H29" s="38">
        <f>10131.79+2017.83</f>
        <v>12149.62</v>
      </c>
    </row>
    <row r="30" spans="1:8" ht="12.75" customHeight="1">
      <c r="A30" s="99" t="s">
        <v>21</v>
      </c>
      <c r="B30" s="99"/>
      <c r="C30" s="99"/>
      <c r="D30" s="99"/>
      <c r="E30" s="99"/>
      <c r="F30" s="99"/>
      <c r="G30" s="99"/>
      <c r="H30" s="39">
        <v>4017.09</v>
      </c>
    </row>
    <row r="31" spans="1:8" ht="12.75" customHeight="1">
      <c r="A31" s="100" t="s">
        <v>57</v>
      </c>
      <c r="B31" s="100"/>
      <c r="C31" s="100"/>
      <c r="D31" s="100"/>
      <c r="E31" s="100"/>
      <c r="F31" s="100"/>
      <c r="G31" s="100"/>
      <c r="H31" s="14">
        <v>7306.68</v>
      </c>
    </row>
    <row r="32" spans="1:8" ht="12.75" customHeight="1">
      <c r="A32" s="74" t="s">
        <v>22</v>
      </c>
      <c r="B32" s="75"/>
      <c r="C32" s="75"/>
      <c r="D32" s="75"/>
      <c r="E32" s="75"/>
      <c r="F32" s="75"/>
      <c r="G32" s="76"/>
      <c r="H32" s="14">
        <v>2494.86</v>
      </c>
    </row>
    <row r="33" spans="1:8" ht="15" customHeight="1">
      <c r="A33" s="81" t="s">
        <v>23</v>
      </c>
      <c r="B33" s="82"/>
      <c r="C33" s="82"/>
      <c r="D33" s="82"/>
      <c r="E33" s="82"/>
      <c r="F33" s="82"/>
      <c r="G33" s="83"/>
      <c r="H33" s="15">
        <v>1596.43</v>
      </c>
    </row>
    <row r="34" spans="1:8" ht="25.5" customHeight="1">
      <c r="A34" s="72" t="s">
        <v>24</v>
      </c>
      <c r="B34" s="72"/>
      <c r="C34" s="72"/>
      <c r="D34" s="72"/>
      <c r="E34" s="72"/>
      <c r="F34" s="72"/>
      <c r="G34" s="72"/>
      <c r="H34" s="14">
        <f>20371.53+1444+231.73+365.58+963.49+256.68+1913.4+600</f>
        <v>26146.410000000003</v>
      </c>
    </row>
    <row r="35" spans="1:8" ht="51.75" customHeight="1">
      <c r="A35" s="72" t="s">
        <v>25</v>
      </c>
      <c r="B35" s="72"/>
      <c r="C35" s="72"/>
      <c r="D35" s="72"/>
      <c r="E35" s="72"/>
      <c r="F35" s="72"/>
      <c r="G35" s="72"/>
      <c r="H35" s="14">
        <f>165520.94+28755.62</f>
        <v>194276.56</v>
      </c>
    </row>
    <row r="36" spans="1:8" ht="12.75" customHeight="1">
      <c r="A36" s="73" t="s">
        <v>36</v>
      </c>
      <c r="B36" s="73"/>
      <c r="C36" s="73"/>
      <c r="D36" s="73"/>
      <c r="E36" s="73"/>
      <c r="F36" s="73"/>
      <c r="G36" s="73"/>
      <c r="H36" s="13">
        <f>H37+H38</f>
        <v>113467.56</v>
      </c>
    </row>
    <row r="37" spans="1:8" ht="12.75" customHeight="1">
      <c r="A37" s="74" t="s">
        <v>58</v>
      </c>
      <c r="B37" s="75"/>
      <c r="C37" s="75"/>
      <c r="D37" s="75"/>
      <c r="E37" s="75"/>
      <c r="F37" s="75"/>
      <c r="G37" s="76"/>
      <c r="H37" s="16">
        <v>2873.56</v>
      </c>
    </row>
    <row r="38" spans="1:8" ht="12.75" customHeight="1">
      <c r="A38" s="74" t="s">
        <v>59</v>
      </c>
      <c r="B38" s="75"/>
      <c r="C38" s="75"/>
      <c r="D38" s="75"/>
      <c r="E38" s="75"/>
      <c r="F38" s="75"/>
      <c r="G38" s="76"/>
      <c r="H38" s="40">
        <v>110594</v>
      </c>
    </row>
    <row r="39" spans="1:8" ht="12.75" customHeight="1">
      <c r="A39" s="73" t="s">
        <v>34</v>
      </c>
      <c r="B39" s="73" t="s">
        <v>32</v>
      </c>
      <c r="C39" s="73" t="s">
        <v>32</v>
      </c>
      <c r="D39" s="73" t="s">
        <v>32</v>
      </c>
      <c r="E39" s="73" t="s">
        <v>32</v>
      </c>
      <c r="F39" s="73" t="s">
        <v>32</v>
      </c>
      <c r="G39" s="73" t="s">
        <v>32</v>
      </c>
      <c r="H39" s="13">
        <v>8370.36</v>
      </c>
    </row>
    <row r="40" spans="1:8" ht="12.75">
      <c r="A40" s="73" t="s">
        <v>35</v>
      </c>
      <c r="B40" s="73" t="s">
        <v>33</v>
      </c>
      <c r="C40" s="73" t="s">
        <v>33</v>
      </c>
      <c r="D40" s="73" t="s">
        <v>33</v>
      </c>
      <c r="E40" s="73" t="s">
        <v>33</v>
      </c>
      <c r="F40" s="73" t="s">
        <v>33</v>
      </c>
      <c r="G40" s="73" t="s">
        <v>33</v>
      </c>
      <c r="H40" s="13">
        <v>0</v>
      </c>
    </row>
    <row r="41" spans="1:8" ht="12.75">
      <c r="A41" s="80" t="s">
        <v>26</v>
      </c>
      <c r="B41" s="80"/>
      <c r="C41" s="80"/>
      <c r="D41" s="80"/>
      <c r="E41" s="80"/>
      <c r="F41" s="80"/>
      <c r="G41" s="80"/>
      <c r="H41" s="13">
        <f>H25+H36+H39+H40</f>
        <v>684074.2599999999</v>
      </c>
    </row>
    <row r="42" spans="1:8" ht="12.75" customHeight="1">
      <c r="A42" s="79" t="s">
        <v>62</v>
      </c>
      <c r="B42" s="79"/>
      <c r="C42" s="79"/>
      <c r="D42" s="79"/>
      <c r="E42" s="79"/>
      <c r="F42" s="79"/>
      <c r="G42" s="79"/>
      <c r="H42" s="13">
        <v>164771.11</v>
      </c>
    </row>
    <row r="43" spans="1:8" ht="12.75" customHeight="1">
      <c r="A43" s="56" t="s">
        <v>47</v>
      </c>
      <c r="B43" s="57"/>
      <c r="C43" s="57"/>
      <c r="D43" s="57"/>
      <c r="E43" s="57"/>
      <c r="F43" s="57"/>
      <c r="G43" s="58"/>
      <c r="H43" s="35"/>
    </row>
    <row r="44" spans="1:8" ht="12.75" customHeight="1">
      <c r="A44" s="59" t="s">
        <v>48</v>
      </c>
      <c r="B44" s="60"/>
      <c r="C44" s="60"/>
      <c r="D44" s="60"/>
      <c r="E44" s="60"/>
      <c r="F44" s="60"/>
      <c r="G44" s="61"/>
      <c r="H44" s="36">
        <v>0</v>
      </c>
    </row>
    <row r="45" spans="1:8" ht="12.75" customHeight="1">
      <c r="A45" s="69" t="s">
        <v>49</v>
      </c>
      <c r="B45" s="70"/>
      <c r="C45" s="70"/>
      <c r="D45" s="70"/>
      <c r="E45" s="70"/>
      <c r="F45" s="70"/>
      <c r="G45" s="71"/>
      <c r="H45" s="36">
        <v>0</v>
      </c>
    </row>
    <row r="46" spans="1:8" ht="12.75" customHeight="1">
      <c r="A46" s="44" t="s">
        <v>61</v>
      </c>
      <c r="B46" s="45"/>
      <c r="C46" s="45"/>
      <c r="D46" s="45"/>
      <c r="E46" s="45"/>
      <c r="F46" s="45"/>
      <c r="G46" s="46"/>
      <c r="H46" s="36">
        <f>892380.65+111876.38</f>
        <v>1004257.03</v>
      </c>
    </row>
    <row r="47" spans="1:8" ht="12.75" customHeight="1">
      <c r="A47" s="44" t="s">
        <v>50</v>
      </c>
      <c r="B47" s="45"/>
      <c r="C47" s="45"/>
      <c r="D47" s="45"/>
      <c r="E47" s="45"/>
      <c r="F47" s="45"/>
      <c r="G47" s="46"/>
      <c r="H47" s="35">
        <v>348624.73</v>
      </c>
    </row>
    <row r="48" spans="1:8" ht="12.75" customHeight="1">
      <c r="A48" s="44" t="s">
        <v>51</v>
      </c>
      <c r="B48" s="45"/>
      <c r="C48" s="45"/>
      <c r="D48" s="45"/>
      <c r="E48" s="45"/>
      <c r="F48" s="45"/>
      <c r="G48" s="46"/>
      <c r="H48" s="35">
        <f>300604.74-23291.31</f>
        <v>277313.43</v>
      </c>
    </row>
    <row r="49" spans="1:8" ht="12.75" customHeight="1">
      <c r="A49" s="44" t="s">
        <v>52</v>
      </c>
      <c r="B49" s="45"/>
      <c r="C49" s="45"/>
      <c r="D49" s="45"/>
      <c r="E49" s="45"/>
      <c r="F49" s="45"/>
      <c r="G49" s="46"/>
      <c r="H49" s="35">
        <v>3554.27</v>
      </c>
    </row>
    <row r="50" spans="1:8" ht="12.75" customHeight="1">
      <c r="A50" s="53" t="s">
        <v>53</v>
      </c>
      <c r="B50" s="54"/>
      <c r="C50" s="54"/>
      <c r="D50" s="54"/>
      <c r="E50" s="54"/>
      <c r="F50" s="54"/>
      <c r="G50" s="55"/>
      <c r="H50" s="36">
        <f>H51+H52</f>
        <v>998834</v>
      </c>
    </row>
    <row r="51" spans="1:8" ht="12.75" customHeight="1">
      <c r="A51" s="44" t="s">
        <v>60</v>
      </c>
      <c r="B51" s="45"/>
      <c r="C51" s="45"/>
      <c r="D51" s="45"/>
      <c r="E51" s="45"/>
      <c r="F51" s="45"/>
      <c r="G51" s="46"/>
      <c r="H51" s="35">
        <v>210920</v>
      </c>
    </row>
    <row r="52" spans="1:8" ht="12.75" customHeight="1">
      <c r="A52" s="44" t="s">
        <v>54</v>
      </c>
      <c r="B52" s="45"/>
      <c r="C52" s="45"/>
      <c r="D52" s="45"/>
      <c r="E52" s="45"/>
      <c r="F52" s="45"/>
      <c r="G52" s="46"/>
      <c r="H52" s="35">
        <v>787914</v>
      </c>
    </row>
    <row r="53" spans="1:8" ht="12.75" customHeight="1">
      <c r="A53" s="69" t="s">
        <v>55</v>
      </c>
      <c r="B53" s="70"/>
      <c r="C53" s="70"/>
      <c r="D53" s="70"/>
      <c r="E53" s="70"/>
      <c r="F53" s="70"/>
      <c r="G53" s="71"/>
      <c r="H53" s="36">
        <v>286290.73</v>
      </c>
    </row>
    <row r="54" spans="1:8" ht="12.75" customHeight="1">
      <c r="A54" s="59" t="s">
        <v>56</v>
      </c>
      <c r="B54" s="60"/>
      <c r="C54" s="60"/>
      <c r="D54" s="60"/>
      <c r="E54" s="60"/>
      <c r="F54" s="60"/>
      <c r="G54" s="61"/>
      <c r="H54" s="36">
        <v>48019.99</v>
      </c>
    </row>
    <row r="55" spans="1:8" ht="11.25" customHeight="1">
      <c r="A55" s="50" t="s">
        <v>27</v>
      </c>
      <c r="B55" s="51"/>
      <c r="C55" s="51"/>
      <c r="D55" s="51"/>
      <c r="E55" s="51"/>
      <c r="F55" s="51"/>
      <c r="G55" s="52"/>
      <c r="H55" s="26">
        <v>21854.55</v>
      </c>
    </row>
    <row r="56" spans="1:8" ht="24.75" customHeight="1" hidden="1">
      <c r="A56" s="62">
        <v>2016</v>
      </c>
      <c r="B56" s="63"/>
      <c r="C56" s="62">
        <v>2017</v>
      </c>
      <c r="D56" s="64"/>
      <c r="E56" s="65" t="s">
        <v>38</v>
      </c>
      <c r="F56" s="66"/>
      <c r="G56" s="67" t="s">
        <v>39</v>
      </c>
      <c r="H56" s="18"/>
    </row>
    <row r="57" spans="1:8" ht="16.5" customHeight="1" hidden="1" thickBot="1">
      <c r="A57" s="29" t="s">
        <v>40</v>
      </c>
      <c r="B57" s="30" t="s">
        <v>41</v>
      </c>
      <c r="C57" s="29" t="s">
        <v>40</v>
      </c>
      <c r="D57" s="30" t="s">
        <v>41</v>
      </c>
      <c r="E57" s="29" t="s">
        <v>40</v>
      </c>
      <c r="F57" s="31" t="s">
        <v>41</v>
      </c>
      <c r="G57" s="68"/>
      <c r="H57" s="18"/>
    </row>
    <row r="58" spans="1:8" ht="14.25" customHeight="1" hidden="1">
      <c r="A58" s="32">
        <v>742851.88</v>
      </c>
      <c r="B58" s="32">
        <f>908715.79-15206.78</f>
        <v>893509.01</v>
      </c>
      <c r="C58" s="32">
        <v>609533.38</v>
      </c>
      <c r="D58" s="32">
        <f>597794.84-5332.41</f>
        <v>592462.4299999999</v>
      </c>
      <c r="E58" s="32">
        <v>615561.35</v>
      </c>
      <c r="F58" s="32">
        <v>581981.76</v>
      </c>
      <c r="G58" s="33">
        <f>A58+C58-B58-D58+E58-F58</f>
        <v>-100006.58999999997</v>
      </c>
      <c r="H58" s="18"/>
    </row>
    <row r="59" spans="1:8" ht="12.75">
      <c r="A59" s="17"/>
      <c r="B59" s="17"/>
      <c r="C59" s="17"/>
      <c r="D59" s="17"/>
      <c r="E59" s="17"/>
      <c r="F59" s="17"/>
      <c r="G59" s="17"/>
      <c r="H59" s="18"/>
    </row>
    <row r="60" spans="1:8" ht="12.75">
      <c r="A60" s="3"/>
      <c r="B60" s="19" t="s">
        <v>28</v>
      </c>
      <c r="C60" s="19"/>
      <c r="D60" s="19" t="s">
        <v>29</v>
      </c>
      <c r="E60" s="19"/>
      <c r="F60" s="3"/>
      <c r="G60" s="3"/>
      <c r="H60" s="3"/>
    </row>
    <row r="61" ht="12.75">
      <c r="A61" s="3"/>
    </row>
  </sheetData>
  <sheetProtection/>
  <mergeCells count="59">
    <mergeCell ref="A1:H1"/>
    <mergeCell ref="A2:H2"/>
    <mergeCell ref="A3:H3"/>
    <mergeCell ref="A4:H4"/>
    <mergeCell ref="A6:C6"/>
    <mergeCell ref="H7:H8"/>
    <mergeCell ref="E7:E8"/>
    <mergeCell ref="A21:G21"/>
    <mergeCell ref="A9:D9"/>
    <mergeCell ref="A11:D11"/>
    <mergeCell ref="A12:D12"/>
    <mergeCell ref="A13:D13"/>
    <mergeCell ref="A10:D10"/>
    <mergeCell ref="A14:D14"/>
    <mergeCell ref="A15:D15"/>
    <mergeCell ref="A16:D16"/>
    <mergeCell ref="A17:D17"/>
    <mergeCell ref="A18:D18"/>
    <mergeCell ref="F7:F8"/>
    <mergeCell ref="G7:G8"/>
    <mergeCell ref="A7:D8"/>
    <mergeCell ref="A38:G38"/>
    <mergeCell ref="A26:G26"/>
    <mergeCell ref="A29:G29"/>
    <mergeCell ref="A30:G30"/>
    <mergeCell ref="A31:G31"/>
    <mergeCell ref="A22:G22"/>
    <mergeCell ref="A23:G23"/>
    <mergeCell ref="A24:G24"/>
    <mergeCell ref="A25:G25"/>
    <mergeCell ref="A42:G42"/>
    <mergeCell ref="A40:G40"/>
    <mergeCell ref="A41:G41"/>
    <mergeCell ref="A32:G32"/>
    <mergeCell ref="A33:G33"/>
    <mergeCell ref="A39:G39"/>
    <mergeCell ref="A34:G34"/>
    <mergeCell ref="A35:G35"/>
    <mergeCell ref="A36:G36"/>
    <mergeCell ref="A37:G37"/>
    <mergeCell ref="A45:G45"/>
    <mergeCell ref="A47:G47"/>
    <mergeCell ref="A48:G48"/>
    <mergeCell ref="A56:B56"/>
    <mergeCell ref="C56:D56"/>
    <mergeCell ref="E56:F56"/>
    <mergeCell ref="G56:G57"/>
    <mergeCell ref="A53:G53"/>
    <mergeCell ref="A54:G54"/>
    <mergeCell ref="A27:G27"/>
    <mergeCell ref="A46:G46"/>
    <mergeCell ref="A28:G28"/>
    <mergeCell ref="A55:G55"/>
    <mergeCell ref="A50:G50"/>
    <mergeCell ref="A51:G51"/>
    <mergeCell ref="A52:G52"/>
    <mergeCell ref="A43:G43"/>
    <mergeCell ref="A44:G44"/>
    <mergeCell ref="A49:G49"/>
  </mergeCells>
  <printOptions/>
  <pageMargins left="0.35433070866141736" right="0.5511811023622047" top="0.1968503937007874" bottom="0.1968503937007874" header="0.11811023622047245" footer="0.11811023622047245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2020-02-19T13:57:02Z</cp:lastPrinted>
  <dcterms:created xsi:type="dcterms:W3CDTF">1996-10-08T23:32:33Z</dcterms:created>
  <dcterms:modified xsi:type="dcterms:W3CDTF">2020-03-16T11:17:07Z</dcterms:modified>
  <cp:category/>
  <cp:version/>
  <cp:contentType/>
  <cp:contentStatus/>
</cp:coreProperties>
</file>