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'Лист1'!$A$1:$H$45</definedName>
  </definedNames>
  <calcPr fullCalcOnLoad="1"/>
</workbook>
</file>

<file path=xl/sharedStrings.xml><?xml version="1.0" encoding="utf-8"?>
<sst xmlns="http://schemas.openxmlformats.org/spreadsheetml/2006/main" count="53" uniqueCount="48">
  <si>
    <t>ООО "Кузнечное сервис"</t>
  </si>
  <si>
    <t>Приватиз.</t>
  </si>
  <si>
    <t>в т. ч. Содержание жилья (руб/м2)</t>
  </si>
  <si>
    <t xml:space="preserve">          текущий ремонт (руб/м2)</t>
  </si>
  <si>
    <t>день</t>
  </si>
  <si>
    <t>ночь</t>
  </si>
  <si>
    <t>Начислено</t>
  </si>
  <si>
    <t>Собрано</t>
  </si>
  <si>
    <t>Выполнено</t>
  </si>
  <si>
    <t>Содержание и текущий ремонт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</si>
  <si>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</si>
  <si>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</si>
  <si>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</si>
  <si>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Холодное водоснабжение СОИ</t>
  </si>
  <si>
    <t>Горячее водоснабжение СОИ</t>
  </si>
  <si>
    <t>Электроэнергия мест общего пользования</t>
  </si>
  <si>
    <t>Аренда автотранспорта</t>
  </si>
  <si>
    <t>Механическая очистка территории от снега, мусора, подсыпка песчанной смесью</t>
  </si>
  <si>
    <r>
      <t xml:space="preserve">Цеховые затраты: </t>
    </r>
    <r>
      <rPr>
        <i/>
        <sz val="10"/>
        <rFont val="Arial"/>
        <family val="2"/>
      </rPr>
      <t>коммунальные услуги, амортизация  здания склада, услуги связи (диспетчер) и т.п.</t>
    </r>
  </si>
  <si>
    <r>
      <t xml:space="preserve">Общехозяйственные расходы: </t>
    </r>
    <r>
      <rPr>
        <i/>
        <sz val="10"/>
        <rFont val="Arial"/>
        <family val="2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</si>
  <si>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Итого</t>
  </si>
  <si>
    <t>Получено средств по результатам претензионно-исковой работы</t>
  </si>
  <si>
    <t>Директор</t>
  </si>
  <si>
    <t>Титуленко М.В.</t>
  </si>
  <si>
    <t>Утвержденный тариф на содержание жилого помещения</t>
  </si>
  <si>
    <t xml:space="preserve">доходы  </t>
  </si>
  <si>
    <t xml:space="preserve">расходы </t>
  </si>
  <si>
    <t>Общая площадь жилых помещений м2</t>
  </si>
  <si>
    <t xml:space="preserve"> ХВС СОИ (руб./м3)</t>
  </si>
  <si>
    <r>
      <t xml:space="preserve">Коммунальный ресурс на СОИ </t>
    </r>
    <r>
      <rPr>
        <b/>
        <sz val="10"/>
        <rFont val="Arial"/>
        <family val="2"/>
      </rPr>
      <t>(перечисляемый в РСО)</t>
    </r>
    <r>
      <rPr>
        <sz val="10"/>
        <rFont val="Arial"/>
        <family val="2"/>
      </rPr>
      <t>, в том числе:</t>
    </r>
  </si>
  <si>
    <t>ГВС СОИ:компонент на ХВС(руб/м3)</t>
  </si>
  <si>
    <t>ГВС СОИ:компонент на тепловую энергию(руб/гкал)</t>
  </si>
  <si>
    <t>Водоотведение СОИ(руб/м3)</t>
  </si>
  <si>
    <t xml:space="preserve"> электроэнергия СОИ(руб./Квт.ч):</t>
  </si>
  <si>
    <t>Муниципал.</t>
  </si>
  <si>
    <t>Приозерское шоссе д.16</t>
  </si>
  <si>
    <t>Текущий ремонт:</t>
  </si>
  <si>
    <t>Отчеты по годам о финансово-хозяйственной деятельности размещены на сайте:   www. ukservis.ru</t>
  </si>
  <si>
    <t>Отчет о финансово-хозяйственной деятельности МКД за 2021 год</t>
  </si>
  <si>
    <t>с 01.01.21г</t>
  </si>
  <si>
    <t>с 01.07.21г</t>
  </si>
  <si>
    <t>с 01.09.21г</t>
  </si>
  <si>
    <t>Факт. Тариф 2021г.</t>
  </si>
  <si>
    <t>Задолженность населения за содержание и текущий ремонт на 01.01.2022г.</t>
  </si>
  <si>
    <t>Изготовление реестра собственников МКД</t>
  </si>
  <si>
    <t xml:space="preserve">Ремонт сетей электроснабжения </t>
  </si>
  <si>
    <t xml:space="preserve">Ремонт отпления (кв.9) </t>
  </si>
  <si>
    <t>Остатки средств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</si>
</sst>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0.00000"/>
    <numFmt numFmtId="190" formatCode="0.0000"/>
    <numFmt numFmtId="191" formatCode="0.000"/>
    <numFmt numFmtId="192" formatCode="0.0000000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2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2" fontId="1" fillId="0" borderId="11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justify"/>
    </xf>
    <xf numFmtId="0" fontId="0" fillId="0" borderId="20" xfId="0" applyFont="1" applyBorder="1" applyAlignment="1">
      <alignment horizontal="center" vertical="justify"/>
    </xf>
    <xf numFmtId="0" fontId="0" fillId="0" borderId="21" xfId="0" applyFont="1" applyBorder="1" applyAlignment="1">
      <alignment horizontal="center" vertical="justify"/>
    </xf>
    <xf numFmtId="0" fontId="0" fillId="0" borderId="22" xfId="0" applyFont="1" applyBorder="1" applyAlignment="1">
      <alignment horizontal="center" vertical="justify"/>
    </xf>
    <xf numFmtId="0" fontId="1" fillId="0" borderId="0" xfId="0" applyFont="1" applyFill="1" applyBorder="1" applyAlignment="1">
      <alignment vertical="center"/>
    </xf>
    <xf numFmtId="2" fontId="0" fillId="0" borderId="23" xfId="0" applyNumberFormat="1" applyFont="1" applyBorder="1" applyAlignment="1">
      <alignment/>
    </xf>
    <xf numFmtId="2" fontId="44" fillId="0" borderId="10" xfId="0" applyNumberFormat="1" applyFont="1" applyBorder="1" applyAlignment="1">
      <alignment/>
    </xf>
    <xf numFmtId="0" fontId="6" fillId="0" borderId="0" xfId="0" applyFont="1" applyFill="1" applyBorder="1" applyAlignment="1">
      <alignment horizontal="left" vertical="justify"/>
    </xf>
    <xf numFmtId="0" fontId="6" fillId="0" borderId="0" xfId="0" applyFont="1" applyAlignment="1">
      <alignment horizontal="left"/>
    </xf>
    <xf numFmtId="0" fontId="4" fillId="0" borderId="10" xfId="0" applyFont="1" applyBorder="1" applyAlignment="1">
      <alignment vertical="justify"/>
    </xf>
    <xf numFmtId="0" fontId="1" fillId="0" borderId="20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vertical="justify"/>
    </xf>
    <xf numFmtId="0" fontId="0" fillId="0" borderId="19" xfId="0" applyFont="1" applyBorder="1" applyAlignment="1">
      <alignment horizontal="center" vertical="justify"/>
    </xf>
    <xf numFmtId="0" fontId="0" fillId="0" borderId="24" xfId="0" applyFont="1" applyBorder="1" applyAlignment="1">
      <alignment horizontal="center" vertical="justify"/>
    </xf>
    <xf numFmtId="0" fontId="0" fillId="0" borderId="23" xfId="0" applyFont="1" applyBorder="1" applyAlignment="1">
      <alignment vertical="justify"/>
    </xf>
    <xf numFmtId="0" fontId="0" fillId="0" borderId="19" xfId="0" applyFont="1" applyBorder="1" applyAlignment="1">
      <alignment vertical="justify"/>
    </xf>
    <xf numFmtId="0" fontId="0" fillId="0" borderId="24" xfId="0" applyFont="1" applyBorder="1" applyAlignment="1">
      <alignment vertical="justify"/>
    </xf>
    <xf numFmtId="0" fontId="1" fillId="0" borderId="11" xfId="0" applyFont="1" applyFill="1" applyBorder="1" applyAlignment="1">
      <alignment horizontal="center" vertical="justify"/>
    </xf>
    <xf numFmtId="0" fontId="1" fillId="0" borderId="10" xfId="0" applyFont="1" applyBorder="1" applyAlignment="1">
      <alignment vertical="justify"/>
    </xf>
    <xf numFmtId="0" fontId="0" fillId="0" borderId="23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0" xfId="0" applyFont="1" applyBorder="1" applyAlignment="1">
      <alignment vertical="justify" wrapText="1"/>
    </xf>
    <xf numFmtId="0" fontId="0" fillId="0" borderId="15" xfId="0" applyFont="1" applyBorder="1" applyAlignment="1">
      <alignment vertical="justify" wrapText="1"/>
    </xf>
    <xf numFmtId="0" fontId="5" fillId="0" borderId="12" xfId="0" applyFont="1" applyBorder="1" applyAlignment="1">
      <alignment horizontal="center" vertical="justify"/>
    </xf>
    <xf numFmtId="0" fontId="5" fillId="0" borderId="25" xfId="0" applyFont="1" applyBorder="1" applyAlignment="1">
      <alignment horizontal="center" vertical="justify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5" fillId="0" borderId="29" xfId="0" applyFont="1" applyBorder="1" applyAlignment="1">
      <alignment horizontal="center" vertical="justify"/>
    </xf>
    <xf numFmtId="0" fontId="5" fillId="0" borderId="19" xfId="0" applyFont="1" applyBorder="1" applyAlignment="1">
      <alignment horizontal="center" vertical="justify"/>
    </xf>
    <xf numFmtId="0" fontId="5" fillId="0" borderId="24" xfId="0" applyFont="1" applyBorder="1" applyAlignment="1">
      <alignment horizontal="center" vertical="justify"/>
    </xf>
    <xf numFmtId="0" fontId="1" fillId="0" borderId="2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vertical="justify" wrapText="1"/>
    </xf>
    <xf numFmtId="0" fontId="0" fillId="0" borderId="19" xfId="0" applyFont="1" applyBorder="1" applyAlignment="1">
      <alignment vertical="justify" wrapText="1"/>
    </xf>
    <xf numFmtId="0" fontId="0" fillId="0" borderId="24" xfId="0" applyFont="1" applyBorder="1" applyAlignment="1">
      <alignment vertical="justify" wrapText="1"/>
    </xf>
    <xf numFmtId="0" fontId="3" fillId="0" borderId="10" xfId="0" applyFont="1" applyFill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0" fillId="0" borderId="23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pane ySplit="5" topLeftCell="A30" activePane="bottomLeft" state="frozen"/>
      <selection pane="topLeft" activeCell="A1" sqref="A1"/>
      <selection pane="bottomLeft" activeCell="G9" sqref="G9"/>
    </sheetView>
  </sheetViews>
  <sheetFormatPr defaultColWidth="9.140625" defaultRowHeight="12.75"/>
  <cols>
    <col min="2" max="2" width="9.57421875" style="0" customWidth="1"/>
    <col min="3" max="3" width="14.57421875" style="0" customWidth="1"/>
    <col min="4" max="4" width="10.57421875" style="0" customWidth="1"/>
    <col min="5" max="5" width="9.8515625" style="0" customWidth="1"/>
    <col min="6" max="6" width="10.00390625" style="0" customWidth="1"/>
    <col min="7" max="7" width="10.28125" style="0" customWidth="1"/>
    <col min="8" max="8" width="11.57421875" style="0" customWidth="1"/>
    <col min="9" max="9" width="9.8515625" style="0" customWidth="1"/>
  </cols>
  <sheetData>
    <row r="1" spans="1:8" ht="12.75">
      <c r="A1" s="82" t="s">
        <v>0</v>
      </c>
      <c r="B1" s="82"/>
      <c r="C1" s="82"/>
      <c r="D1" s="82"/>
      <c r="E1" s="82"/>
      <c r="F1" s="82"/>
      <c r="G1" s="82"/>
      <c r="H1" s="82"/>
    </row>
    <row r="2" spans="1:8" ht="15">
      <c r="A2" s="83" t="s">
        <v>38</v>
      </c>
      <c r="B2" s="83"/>
      <c r="C2" s="83"/>
      <c r="D2" s="83"/>
      <c r="E2" s="83"/>
      <c r="F2" s="83"/>
      <c r="G2" s="83"/>
      <c r="H2" s="83"/>
    </row>
    <row r="3" spans="1:8" ht="12.75">
      <c r="A3" s="84" t="s">
        <v>35</v>
      </c>
      <c r="B3" s="84"/>
      <c r="C3" s="84"/>
      <c r="D3" s="84"/>
      <c r="E3" s="84"/>
      <c r="F3" s="84"/>
      <c r="G3" s="84"/>
      <c r="H3" s="84"/>
    </row>
    <row r="4" spans="1:8" ht="8.25" customHeight="1">
      <c r="A4" s="15"/>
      <c r="B4" s="15"/>
      <c r="C4" s="15"/>
      <c r="D4" s="15"/>
      <c r="E4" s="15"/>
      <c r="F4" s="15"/>
      <c r="G4" s="15"/>
      <c r="H4" s="15"/>
    </row>
    <row r="5" spans="1:8" ht="19.5" customHeight="1">
      <c r="A5" s="85" t="s">
        <v>27</v>
      </c>
      <c r="B5" s="86"/>
      <c r="C5" s="87"/>
      <c r="D5" s="24">
        <f>F5+H5</f>
        <v>533.3</v>
      </c>
      <c r="E5" s="11" t="s">
        <v>1</v>
      </c>
      <c r="F5" s="2">
        <v>486.8</v>
      </c>
      <c r="G5" s="1" t="s">
        <v>34</v>
      </c>
      <c r="H5" s="2">
        <v>46.5</v>
      </c>
    </row>
    <row r="6" spans="1:8" ht="12">
      <c r="A6" s="92" t="s">
        <v>24</v>
      </c>
      <c r="B6" s="93"/>
      <c r="C6" s="93"/>
      <c r="D6" s="94"/>
      <c r="E6" s="90" t="s">
        <v>39</v>
      </c>
      <c r="F6" s="90" t="s">
        <v>40</v>
      </c>
      <c r="G6" s="90" t="s">
        <v>41</v>
      </c>
      <c r="H6" s="88" t="s">
        <v>42</v>
      </c>
    </row>
    <row r="7" spans="1:8" ht="12">
      <c r="A7" s="95"/>
      <c r="B7" s="96"/>
      <c r="C7" s="96"/>
      <c r="D7" s="97"/>
      <c r="E7" s="91"/>
      <c r="F7" s="91"/>
      <c r="G7" s="91"/>
      <c r="H7" s="89"/>
    </row>
    <row r="8" spans="1:8" ht="12.75">
      <c r="A8" s="67" t="s">
        <v>20</v>
      </c>
      <c r="B8" s="68"/>
      <c r="C8" s="68"/>
      <c r="D8" s="69"/>
      <c r="E8" s="18">
        <f>E9+E10</f>
        <v>19.09</v>
      </c>
      <c r="F8" s="18">
        <f>F9+F10</f>
        <v>19.09</v>
      </c>
      <c r="G8" s="18">
        <f>G9+G10</f>
        <v>19.09</v>
      </c>
      <c r="H8" s="18">
        <f>(H20-H29)/12/D5</f>
        <v>23.211869491843245</v>
      </c>
    </row>
    <row r="9" spans="1:8" ht="12">
      <c r="A9" s="100" t="s">
        <v>2</v>
      </c>
      <c r="B9" s="101"/>
      <c r="C9" s="101"/>
      <c r="D9" s="102"/>
      <c r="E9" s="5">
        <v>10.55</v>
      </c>
      <c r="F9" s="5">
        <v>10.55</v>
      </c>
      <c r="G9" s="5">
        <v>14.42</v>
      </c>
      <c r="H9" s="19"/>
    </row>
    <row r="10" spans="1:8" ht="12">
      <c r="A10" s="70" t="s">
        <v>3</v>
      </c>
      <c r="B10" s="71"/>
      <c r="C10" s="71"/>
      <c r="D10" s="72"/>
      <c r="E10" s="6">
        <v>8.54</v>
      </c>
      <c r="F10" s="6">
        <v>8.54</v>
      </c>
      <c r="G10" s="6">
        <v>4.67</v>
      </c>
      <c r="H10" s="6"/>
    </row>
    <row r="11" spans="1:8" ht="12">
      <c r="A11" s="73" t="s">
        <v>30</v>
      </c>
      <c r="B11" s="74"/>
      <c r="C11" s="74"/>
      <c r="D11" s="75"/>
      <c r="E11" s="8">
        <v>28.42</v>
      </c>
      <c r="F11" s="8">
        <v>29.39</v>
      </c>
      <c r="G11" s="8">
        <v>29.39</v>
      </c>
      <c r="H11" s="7"/>
    </row>
    <row r="12" spans="1:8" ht="12">
      <c r="A12" s="73" t="s">
        <v>31</v>
      </c>
      <c r="B12" s="74"/>
      <c r="C12" s="74"/>
      <c r="D12" s="75"/>
      <c r="E12" s="8">
        <v>1982.92</v>
      </c>
      <c r="F12" s="8">
        <v>2050.34</v>
      </c>
      <c r="G12" s="8">
        <v>2050.34</v>
      </c>
      <c r="H12" s="7"/>
    </row>
    <row r="13" spans="1:8" ht="12">
      <c r="A13" s="73" t="s">
        <v>28</v>
      </c>
      <c r="B13" s="74"/>
      <c r="C13" s="74"/>
      <c r="D13" s="75"/>
      <c r="E13" s="8">
        <v>35.23</v>
      </c>
      <c r="F13" s="8">
        <v>36.43</v>
      </c>
      <c r="G13" s="8">
        <v>36.43</v>
      </c>
      <c r="H13" s="7"/>
    </row>
    <row r="14" spans="1:8" ht="12">
      <c r="A14" s="73" t="s">
        <v>32</v>
      </c>
      <c r="B14" s="74"/>
      <c r="C14" s="74"/>
      <c r="D14" s="75"/>
      <c r="E14" s="8">
        <v>29.4</v>
      </c>
      <c r="F14" s="8">
        <v>30.4</v>
      </c>
      <c r="G14" s="8">
        <v>30.4</v>
      </c>
      <c r="H14" s="7"/>
    </row>
    <row r="15" spans="1:8" ht="12">
      <c r="A15" s="73" t="s">
        <v>33</v>
      </c>
      <c r="B15" s="74"/>
      <c r="C15" s="74"/>
      <c r="D15" s="75"/>
      <c r="E15" s="8"/>
      <c r="F15" s="8"/>
      <c r="G15" s="8"/>
      <c r="H15" s="7"/>
    </row>
    <row r="16" spans="1:8" ht="12">
      <c r="A16" s="73" t="s">
        <v>4</v>
      </c>
      <c r="B16" s="74"/>
      <c r="C16" s="74"/>
      <c r="D16" s="75"/>
      <c r="E16" s="8">
        <v>4.71</v>
      </c>
      <c r="F16" s="8">
        <v>4.96</v>
      </c>
      <c r="G16" s="8">
        <v>4.96</v>
      </c>
      <c r="H16" s="7"/>
    </row>
    <row r="17" spans="1:8" ht="12">
      <c r="A17" s="81" t="s">
        <v>5</v>
      </c>
      <c r="B17" s="81"/>
      <c r="C17" s="81"/>
      <c r="D17" s="81"/>
      <c r="E17" s="8">
        <v>2.55</v>
      </c>
      <c r="F17" s="8">
        <v>2.68</v>
      </c>
      <c r="G17" s="8">
        <v>2.68</v>
      </c>
      <c r="H17" s="7"/>
    </row>
    <row r="18" spans="1:8" ht="12.75" customHeight="1">
      <c r="A18" s="46" t="s">
        <v>6</v>
      </c>
      <c r="B18" s="47"/>
      <c r="C18" s="47"/>
      <c r="D18" s="47"/>
      <c r="E18" s="47"/>
      <c r="F18" s="47"/>
      <c r="G18" s="48"/>
      <c r="H18" s="9">
        <v>126226.26</v>
      </c>
    </row>
    <row r="19" spans="1:8" ht="12.75">
      <c r="A19" s="46" t="s">
        <v>7</v>
      </c>
      <c r="B19" s="47"/>
      <c r="C19" s="47"/>
      <c r="D19" s="47"/>
      <c r="E19" s="47"/>
      <c r="F19" s="47"/>
      <c r="G19" s="48"/>
      <c r="H19" s="9">
        <v>130456.24</v>
      </c>
    </row>
    <row r="20" spans="1:8" ht="12.75" customHeight="1">
      <c r="A20" s="46" t="s">
        <v>8</v>
      </c>
      <c r="B20" s="47"/>
      <c r="C20" s="47"/>
      <c r="D20" s="47"/>
      <c r="E20" s="47"/>
      <c r="F20" s="47"/>
      <c r="G20" s="48"/>
      <c r="H20" s="16">
        <f>H36</f>
        <v>151878.34000000003</v>
      </c>
    </row>
    <row r="21" spans="1:8" ht="15" customHeight="1">
      <c r="A21" s="79" t="s">
        <v>9</v>
      </c>
      <c r="B21" s="79"/>
      <c r="C21" s="79"/>
      <c r="D21" s="79"/>
      <c r="E21" s="79"/>
      <c r="F21" s="79"/>
      <c r="G21" s="80"/>
      <c r="H21" s="4" t="s">
        <v>10</v>
      </c>
    </row>
    <row r="22" spans="1:8" ht="12.75" customHeight="1">
      <c r="A22" s="40" t="s">
        <v>11</v>
      </c>
      <c r="B22" s="40"/>
      <c r="C22" s="40"/>
      <c r="D22" s="40"/>
      <c r="E22" s="40"/>
      <c r="F22" s="40"/>
      <c r="G22" s="40"/>
      <c r="H22" s="10">
        <f>H28+H27+H26+H24+H23+H25+H29</f>
        <v>109688.68000000002</v>
      </c>
    </row>
    <row r="23" spans="1:8" ht="87.75" customHeight="1">
      <c r="A23" s="76" t="s">
        <v>12</v>
      </c>
      <c r="B23" s="77"/>
      <c r="C23" s="77"/>
      <c r="D23" s="77"/>
      <c r="E23" s="77"/>
      <c r="F23" s="77"/>
      <c r="G23" s="78"/>
      <c r="H23" s="11">
        <f>284.37+47808.98+6935.12+83.09+7031.98+401.76+2408.47</f>
        <v>64953.77000000001</v>
      </c>
    </row>
    <row r="24" spans="1:8" ht="12.75" customHeight="1">
      <c r="A24" s="49" t="s">
        <v>16</v>
      </c>
      <c r="B24" s="50"/>
      <c r="C24" s="50"/>
      <c r="D24" s="50"/>
      <c r="E24" s="50"/>
      <c r="F24" s="50"/>
      <c r="G24" s="51"/>
      <c r="H24" s="11">
        <v>273.19</v>
      </c>
    </row>
    <row r="25" spans="1:8" ht="12" customHeight="1">
      <c r="A25" s="49" t="s">
        <v>44</v>
      </c>
      <c r="B25" s="50"/>
      <c r="C25" s="50"/>
      <c r="D25" s="50"/>
      <c r="E25" s="50"/>
      <c r="F25" s="50"/>
      <c r="G25" s="51"/>
      <c r="H25" s="11">
        <v>325</v>
      </c>
    </row>
    <row r="26" spans="1:8" ht="11.25" customHeight="1">
      <c r="A26" s="54" t="s">
        <v>17</v>
      </c>
      <c r="B26" s="55"/>
      <c r="C26" s="55"/>
      <c r="D26" s="55"/>
      <c r="E26" s="55"/>
      <c r="F26" s="55"/>
      <c r="G26" s="56"/>
      <c r="H26" s="12">
        <v>275.02</v>
      </c>
    </row>
    <row r="27" spans="1:8" ht="25.5" customHeight="1">
      <c r="A27" s="57" t="s">
        <v>18</v>
      </c>
      <c r="B27" s="57"/>
      <c r="C27" s="57"/>
      <c r="D27" s="57"/>
      <c r="E27" s="57"/>
      <c r="F27" s="57"/>
      <c r="G27" s="57"/>
      <c r="H27" s="11">
        <f>358.35+61.8+40.34+206.15+5653.37</f>
        <v>6320.01</v>
      </c>
    </row>
    <row r="28" spans="1:8" ht="37.5" customHeight="1" thickBot="1">
      <c r="A28" s="58" t="s">
        <v>19</v>
      </c>
      <c r="B28" s="58"/>
      <c r="C28" s="58"/>
      <c r="D28" s="58"/>
      <c r="E28" s="58"/>
      <c r="F28" s="58"/>
      <c r="G28" s="58"/>
      <c r="H28" s="26">
        <v>34210.03</v>
      </c>
    </row>
    <row r="29" spans="1:8" ht="17.25" customHeight="1">
      <c r="A29" s="61" t="s">
        <v>29</v>
      </c>
      <c r="B29" s="62"/>
      <c r="C29" s="62"/>
      <c r="D29" s="62"/>
      <c r="E29" s="62"/>
      <c r="F29" s="62"/>
      <c r="G29" s="63"/>
      <c r="H29" s="28">
        <f>H30+H31+H32</f>
        <v>3331.66</v>
      </c>
    </row>
    <row r="30" spans="1:8" ht="15" customHeight="1">
      <c r="A30" s="64" t="s">
        <v>13</v>
      </c>
      <c r="B30" s="65"/>
      <c r="C30" s="65"/>
      <c r="D30" s="65"/>
      <c r="E30" s="65"/>
      <c r="F30" s="65"/>
      <c r="G30" s="66"/>
      <c r="H30" s="29">
        <v>534.82</v>
      </c>
    </row>
    <row r="31" spans="1:8" ht="12" customHeight="1">
      <c r="A31" s="98" t="s">
        <v>14</v>
      </c>
      <c r="B31" s="99"/>
      <c r="C31" s="99"/>
      <c r="D31" s="99"/>
      <c r="E31" s="99"/>
      <c r="F31" s="99"/>
      <c r="G31" s="99"/>
      <c r="H31" s="29">
        <f>805.95+216.1+159.65</f>
        <v>1181.7</v>
      </c>
    </row>
    <row r="32" spans="1:8" ht="14.25" customHeight="1" thickBot="1">
      <c r="A32" s="59" t="s">
        <v>15</v>
      </c>
      <c r="B32" s="60"/>
      <c r="C32" s="60"/>
      <c r="D32" s="60"/>
      <c r="E32" s="60"/>
      <c r="F32" s="60"/>
      <c r="G32" s="60"/>
      <c r="H32" s="30">
        <v>1615.14</v>
      </c>
    </row>
    <row r="33" spans="1:8" ht="14.25" customHeight="1">
      <c r="A33" s="40" t="s">
        <v>36</v>
      </c>
      <c r="B33" s="40"/>
      <c r="C33" s="40"/>
      <c r="D33" s="40"/>
      <c r="E33" s="40"/>
      <c r="F33" s="40"/>
      <c r="G33" s="40"/>
      <c r="H33" s="25">
        <f>H35+H34</f>
        <v>42189.66</v>
      </c>
    </row>
    <row r="34" spans="1:8" ht="14.25" customHeight="1">
      <c r="A34" s="49" t="s">
        <v>45</v>
      </c>
      <c r="B34" s="50"/>
      <c r="C34" s="50"/>
      <c r="D34" s="50"/>
      <c r="E34" s="50"/>
      <c r="F34" s="50"/>
      <c r="G34" s="51"/>
      <c r="H34" s="27">
        <v>31226.3</v>
      </c>
    </row>
    <row r="35" spans="1:8" ht="14.25" customHeight="1">
      <c r="A35" s="49" t="s">
        <v>46</v>
      </c>
      <c r="B35" s="50"/>
      <c r="C35" s="50"/>
      <c r="D35" s="50"/>
      <c r="E35" s="50"/>
      <c r="F35" s="50"/>
      <c r="G35" s="51"/>
      <c r="H35" s="27">
        <v>10963.36</v>
      </c>
    </row>
    <row r="36" spans="1:8" ht="12.75">
      <c r="A36" s="53" t="s">
        <v>20</v>
      </c>
      <c r="B36" s="53"/>
      <c r="C36" s="53"/>
      <c r="D36" s="53"/>
      <c r="E36" s="53"/>
      <c r="F36" s="53"/>
      <c r="G36" s="53"/>
      <c r="H36" s="10">
        <f>H22+H33</f>
        <v>151878.34000000003</v>
      </c>
    </row>
    <row r="37" spans="1:8" ht="12.75" customHeight="1">
      <c r="A37" s="52" t="s">
        <v>43</v>
      </c>
      <c r="B37" s="52"/>
      <c r="C37" s="52"/>
      <c r="D37" s="52"/>
      <c r="E37" s="52"/>
      <c r="F37" s="52"/>
      <c r="G37" s="52"/>
      <c r="H37" s="10">
        <v>34931.8</v>
      </c>
    </row>
    <row r="38" spans="1:8" ht="11.25" customHeight="1">
      <c r="A38" s="46" t="s">
        <v>21</v>
      </c>
      <c r="B38" s="47"/>
      <c r="C38" s="47"/>
      <c r="D38" s="47"/>
      <c r="E38" s="47"/>
      <c r="F38" s="47"/>
      <c r="G38" s="48"/>
      <c r="H38" s="17">
        <v>2.24</v>
      </c>
    </row>
    <row r="39" spans="1:8" ht="11.25" customHeight="1">
      <c r="A39" s="32"/>
      <c r="B39" s="33"/>
      <c r="C39" s="33"/>
      <c r="D39" s="33"/>
      <c r="E39" s="31"/>
      <c r="F39" s="31"/>
      <c r="G39" s="34"/>
      <c r="H39" s="35"/>
    </row>
    <row r="40" spans="1:8" ht="18" customHeight="1">
      <c r="A40" s="41">
        <v>2019</v>
      </c>
      <c r="B40" s="42"/>
      <c r="C40" s="41">
        <v>2020</v>
      </c>
      <c r="D40" s="43"/>
      <c r="E40" s="44">
        <v>2021</v>
      </c>
      <c r="F40" s="45"/>
      <c r="G40" s="44" t="s">
        <v>47</v>
      </c>
      <c r="H40" s="13"/>
    </row>
    <row r="41" spans="1:8" ht="12.75" customHeight="1" thickBot="1">
      <c r="A41" s="20" t="s">
        <v>25</v>
      </c>
      <c r="B41" s="21" t="s">
        <v>26</v>
      </c>
      <c r="C41" s="20" t="s">
        <v>25</v>
      </c>
      <c r="D41" s="21" t="s">
        <v>26</v>
      </c>
      <c r="E41" s="20" t="s">
        <v>25</v>
      </c>
      <c r="F41" s="22" t="s">
        <v>26</v>
      </c>
      <c r="G41" s="44"/>
      <c r="H41" s="13"/>
    </row>
    <row r="42" spans="1:8" ht="12" customHeight="1">
      <c r="A42" s="23">
        <v>91762.5</v>
      </c>
      <c r="B42" s="23">
        <v>83232.32</v>
      </c>
      <c r="C42" s="23">
        <v>112006.74</v>
      </c>
      <c r="D42" s="23">
        <v>126064.07</v>
      </c>
      <c r="E42" s="23">
        <f>H19</f>
        <v>130456.24</v>
      </c>
      <c r="F42" s="36">
        <f>H36</f>
        <v>151878.34000000003</v>
      </c>
      <c r="G42" s="37">
        <f>A42+C42+E42-B42-D42-F42</f>
        <v>-26949.25000000006</v>
      </c>
      <c r="H42" s="13"/>
    </row>
    <row r="43" spans="1:8" ht="12">
      <c r="A43" s="3"/>
      <c r="B43" s="14" t="s">
        <v>22</v>
      </c>
      <c r="C43" s="14"/>
      <c r="D43" s="14" t="s">
        <v>23</v>
      </c>
      <c r="E43" s="14"/>
      <c r="F43" s="3"/>
      <c r="G43" s="3"/>
      <c r="H43" s="3"/>
    </row>
    <row r="44" ht="12">
      <c r="A44" s="3"/>
    </row>
    <row r="45" spans="1:8" ht="12" customHeight="1">
      <c r="A45" s="38" t="s">
        <v>37</v>
      </c>
      <c r="B45" s="39"/>
      <c r="C45" s="39"/>
      <c r="D45" s="39"/>
      <c r="E45" s="39"/>
      <c r="F45" s="39"/>
      <c r="G45" s="39"/>
      <c r="H45" s="39"/>
    </row>
  </sheetData>
  <sheetProtection/>
  <mergeCells count="45">
    <mergeCell ref="A9:D9"/>
    <mergeCell ref="A12:D12"/>
    <mergeCell ref="A13:D13"/>
    <mergeCell ref="A15:D15"/>
    <mergeCell ref="A16:D16"/>
    <mergeCell ref="A14:D14"/>
    <mergeCell ref="A1:H1"/>
    <mergeCell ref="A2:H2"/>
    <mergeCell ref="A3:H3"/>
    <mergeCell ref="A5:C5"/>
    <mergeCell ref="H6:H7"/>
    <mergeCell ref="E6:E7"/>
    <mergeCell ref="F6:F7"/>
    <mergeCell ref="G6:G7"/>
    <mergeCell ref="A6:D7"/>
    <mergeCell ref="A8:D8"/>
    <mergeCell ref="A10:D10"/>
    <mergeCell ref="A11:D11"/>
    <mergeCell ref="A23:G23"/>
    <mergeCell ref="A19:G19"/>
    <mergeCell ref="A20:G20"/>
    <mergeCell ref="A21:G21"/>
    <mergeCell ref="A22:G22"/>
    <mergeCell ref="A17:D17"/>
    <mergeCell ref="A18:G18"/>
    <mergeCell ref="A36:G36"/>
    <mergeCell ref="A24:G24"/>
    <mergeCell ref="A26:G26"/>
    <mergeCell ref="A27:G27"/>
    <mergeCell ref="A28:G28"/>
    <mergeCell ref="A32:G32"/>
    <mergeCell ref="A29:G29"/>
    <mergeCell ref="A30:G30"/>
    <mergeCell ref="A31:G31"/>
    <mergeCell ref="A25:G25"/>
    <mergeCell ref="A45:H45"/>
    <mergeCell ref="A33:G33"/>
    <mergeCell ref="A40:B40"/>
    <mergeCell ref="C40:D40"/>
    <mergeCell ref="E40:F40"/>
    <mergeCell ref="G40:G41"/>
    <mergeCell ref="A38:G38"/>
    <mergeCell ref="A35:G35"/>
    <mergeCell ref="A37:G37"/>
    <mergeCell ref="A34:G34"/>
  </mergeCells>
  <printOptions/>
  <pageMargins left="0.15748031496062992" right="0.15748031496062992" top="0.3937007874015748" bottom="0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2022-02-24T06:35:40Z</cp:lastPrinted>
  <dcterms:created xsi:type="dcterms:W3CDTF">1996-10-08T23:32:33Z</dcterms:created>
  <dcterms:modified xsi:type="dcterms:W3CDTF">2022-02-24T06:45:08Z</dcterms:modified>
  <cp:category/>
  <cp:version/>
  <cp:contentType/>
  <cp:contentStatus/>
</cp:coreProperties>
</file>